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bsa\Desktop\Ing. Eliana Oscoy\SGC_ISO_9001_2008 CYBSA\8.0_MEDICION, ANALISIS Y MEJORA\8.2 Seguimiento y medición\8.2.3 Seguimiento y Medición del Proceso\"/>
    </mc:Choice>
  </mc:AlternateContent>
  <xr:revisionPtr revIDLastSave="0" documentId="13_ncr:1_{130E8B93-7C2A-4336-B182-E685BFA59D77}" xr6:coauthVersionLast="47" xr6:coauthVersionMax="47" xr10:uidLastSave="{00000000-0000-0000-0000-000000000000}"/>
  <bookViews>
    <workbookView xWindow="375" yWindow="210" windowWidth="24825" windowHeight="14940" xr2:uid="{00000000-000D-0000-FFFF-FFFF00000000}"/>
  </bookViews>
  <sheets>
    <sheet name="FORMATO " sheetId="42" r:id="rId1"/>
    <sheet name="PORTADA " sheetId="38" r:id="rId2"/>
    <sheet name="Condumex" sheetId="8" r:id="rId3"/>
    <sheet name="SILVERPLASTIC " sheetId="33" state="hidden" r:id="rId4"/>
  </sheets>
  <definedNames>
    <definedName name="_xlnm.Print_Area" localSheetId="0">'FORMATO '!$A$1:$N$31</definedName>
    <definedName name="_xlnm.Print_Area" localSheetId="1">'PORTADA '!$A$2:$N$17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6" i="8" l="1"/>
  <c r="F493" i="8"/>
  <c r="F490" i="8"/>
  <c r="F487" i="8"/>
  <c r="F484" i="8"/>
  <c r="F481" i="8"/>
  <c r="F478" i="8" l="1"/>
  <c r="F475" i="8"/>
  <c r="F472" i="8"/>
  <c r="F469" i="8"/>
  <c r="F466" i="8"/>
  <c r="F463" i="8"/>
  <c r="F460" i="8"/>
  <c r="F457" i="8"/>
  <c r="F454" i="8"/>
  <c r="G8" i="38"/>
  <c r="F451" i="8"/>
  <c r="F448" i="8"/>
  <c r="F445" i="8"/>
  <c r="F442" i="8"/>
  <c r="F439" i="8"/>
  <c r="F436" i="8"/>
  <c r="F433" i="8"/>
  <c r="F430" i="8" l="1"/>
  <c r="F427" i="8"/>
  <c r="F424" i="8"/>
  <c r="F421" i="8"/>
  <c r="F418" i="8"/>
  <c r="F403" i="8"/>
  <c r="F415" i="8"/>
  <c r="F412" i="8"/>
  <c r="F409" i="8"/>
  <c r="F406" i="8"/>
  <c r="F398" i="8"/>
  <c r="F395" i="8"/>
  <c r="F392" i="8"/>
  <c r="F389" i="8"/>
  <c r="F386" i="8"/>
  <c r="F383" i="8" l="1"/>
  <c r="F380" i="8"/>
  <c r="F377" i="8"/>
  <c r="F374" i="8"/>
  <c r="F371" i="8"/>
  <c r="F362" i="8"/>
  <c r="F359" i="8"/>
  <c r="F368" i="8"/>
  <c r="F365" i="8"/>
  <c r="F356" i="8" l="1"/>
  <c r="F353" i="8"/>
  <c r="F350" i="8"/>
  <c r="F347" i="8" l="1"/>
  <c r="F344" i="8"/>
  <c r="F341" i="8"/>
  <c r="F329" i="8"/>
  <c r="F332" i="8"/>
  <c r="F326" i="8"/>
  <c r="F338" i="8"/>
  <c r="F335" i="8" l="1"/>
  <c r="F305" i="8"/>
  <c r="N8" i="38"/>
  <c r="F323" i="8" l="1"/>
  <c r="F320" i="8"/>
  <c r="F317" i="8" l="1"/>
  <c r="F314" i="8"/>
  <c r="F311" i="8"/>
  <c r="F308" i="8"/>
  <c r="F302" i="8"/>
  <c r="F299" i="8"/>
  <c r="F296" i="8" l="1"/>
  <c r="F293" i="8"/>
  <c r="F290" i="8"/>
  <c r="F287" i="8"/>
  <c r="F284" i="8"/>
  <c r="F281" i="8"/>
  <c r="F278" i="8"/>
  <c r="F275" i="8"/>
  <c r="F272" i="8" l="1"/>
  <c r="F269" i="8"/>
  <c r="F266" i="8"/>
  <c r="F263" i="8"/>
  <c r="F260" i="8"/>
  <c r="F257" i="8"/>
  <c r="F254" i="8" l="1"/>
  <c r="F251" i="8"/>
  <c r="F248" i="8"/>
  <c r="F245" i="8"/>
  <c r="H8" i="38"/>
  <c r="F242" i="8"/>
  <c r="F239" i="8"/>
  <c r="F236" i="8"/>
  <c r="F221" i="8"/>
  <c r="F233" i="8"/>
  <c r="F230" i="8"/>
  <c r="F224" i="8"/>
  <c r="F218" i="8" l="1"/>
  <c r="F215" i="8"/>
  <c r="F212" i="8" l="1"/>
  <c r="F209" i="8"/>
  <c r="F206" i="8"/>
  <c r="F203" i="8"/>
  <c r="F200" i="8"/>
  <c r="F197" i="8"/>
  <c r="F191" i="8"/>
  <c r="F194" i="8"/>
  <c r="F188" i="8"/>
  <c r="F185" i="8"/>
  <c r="F182" i="8"/>
  <c r="F179" i="8"/>
  <c r="F176" i="8"/>
  <c r="F173" i="8"/>
  <c r="F170" i="8"/>
  <c r="F167" i="8"/>
  <c r="F164" i="8"/>
  <c r="F161" i="8"/>
  <c r="F158" i="8"/>
  <c r="F155" i="8" l="1"/>
  <c r="F152" i="8"/>
  <c r="F149" i="8"/>
  <c r="F146" i="8"/>
  <c r="F143" i="8"/>
  <c r="F140" i="8"/>
  <c r="F137" i="8"/>
  <c r="F14" i="8"/>
  <c r="AY13" i="8"/>
  <c r="AX13" i="8"/>
  <c r="AY12" i="8"/>
  <c r="AX12" i="8"/>
  <c r="F134" i="8"/>
  <c r="F104" i="8"/>
  <c r="F131" i="8" l="1"/>
  <c r="F122" i="8"/>
  <c r="F110" i="8"/>
  <c r="F128" i="8"/>
  <c r="F125" i="8"/>
  <c r="F119" i="8"/>
  <c r="F116" i="8"/>
  <c r="F113" i="8"/>
  <c r="F107" i="8"/>
  <c r="F101" i="8"/>
  <c r="F98" i="8"/>
  <c r="F95" i="8" l="1"/>
  <c r="F92" i="8"/>
  <c r="F89" i="8"/>
  <c r="F86" i="8"/>
  <c r="F83" i="8" l="1"/>
  <c r="F80" i="8"/>
  <c r="F77" i="8"/>
  <c r="F74" i="8"/>
  <c r="F71" i="8"/>
  <c r="F68" i="8"/>
  <c r="F65" i="8" l="1"/>
  <c r="F62" i="8"/>
  <c r="F59" i="8"/>
  <c r="F56" i="8"/>
  <c r="F53" i="8"/>
  <c r="F50" i="8"/>
  <c r="F47" i="8"/>
  <c r="F44" i="8"/>
  <c r="F41" i="8"/>
  <c r="F38" i="8"/>
  <c r="F35" i="8" l="1"/>
  <c r="AY32" i="8"/>
  <c r="AX32" i="8"/>
  <c r="F32" i="8"/>
  <c r="AM31" i="8"/>
  <c r="AY31" i="8" s="1"/>
  <c r="AY30" i="8"/>
  <c r="AX30" i="8"/>
  <c r="AM7" i="8"/>
  <c r="AX31" i="8" l="1"/>
  <c r="F17" i="33"/>
  <c r="F14" i="33"/>
  <c r="AK11" i="33"/>
  <c r="AJ11" i="33"/>
  <c r="F11" i="33"/>
  <c r="Z10" i="33"/>
  <c r="X10" i="33"/>
  <c r="AK10" i="33" s="1"/>
  <c r="F8" i="33"/>
  <c r="AJ10" i="33" l="1"/>
  <c r="AY6" i="8" l="1"/>
  <c r="AY8" i="8"/>
  <c r="AY9" i="8"/>
  <c r="AY10" i="8"/>
  <c r="AX6" i="8"/>
  <c r="AX8" i="8"/>
  <c r="AX9" i="8"/>
  <c r="AX10" i="8"/>
  <c r="AY7" i="8" l="1"/>
  <c r="AX7" i="8"/>
  <c r="F29" i="8"/>
  <c r="F26" i="8"/>
  <c r="F23" i="8"/>
  <c r="F20" i="8"/>
  <c r="F17" i="8"/>
  <c r="F11" i="8"/>
  <c r="F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Producción Planta Vitrales</author>
  </authors>
  <commentList>
    <comment ref="AM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Producción Planta Vitrales:</t>
        </r>
        <r>
          <rPr>
            <sz val="8"/>
            <color indexed="81"/>
            <rFont val="Tahoma"/>
            <family val="2"/>
          </rPr>
          <t xml:space="preserve">
Nos regresaron 270 carretes, por que se quebraban las bridas con facilidad.</t>
        </r>
      </text>
    </comment>
    <comment ref="AM3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Producción Planta Vitrales:</t>
        </r>
        <r>
          <rPr>
            <sz val="8"/>
            <color indexed="81"/>
            <rFont val="Tahoma"/>
            <family val="2"/>
          </rPr>
          <t xml:space="preserve">
Nos regresaron 270 carretes, por que se quebraban las bridas con facilidad.</t>
        </r>
      </text>
    </comment>
  </commentList>
</comments>
</file>

<file path=xl/sharedStrings.xml><?xml version="1.0" encoding="utf-8"?>
<sst xmlns="http://schemas.openxmlformats.org/spreadsheetml/2006/main" count="726" uniqueCount="242">
  <si>
    <t>Cantidad:</t>
  </si>
  <si>
    <t>Avance:</t>
  </si>
  <si>
    <t>Saldo:</t>
  </si>
  <si>
    <t>CONDUMEX</t>
  </si>
  <si>
    <t>PEDIDO</t>
  </si>
  <si>
    <t xml:space="preserve">CLAVE </t>
  </si>
  <si>
    <t>FECHA DE PEDIDO</t>
  </si>
  <si>
    <t>STATUS</t>
  </si>
  <si>
    <t>Fecha de actualización:</t>
  </si>
  <si>
    <t>FECHA DE ENTREGA</t>
  </si>
  <si>
    <t>PRODUCTO</t>
  </si>
  <si>
    <t>CANTIDAD</t>
  </si>
  <si>
    <t>ENTREGADOS</t>
  </si>
  <si>
    <t>POR SURTIR</t>
  </si>
  <si>
    <t>Cliente:</t>
  </si>
  <si>
    <t>STATUS DIAS</t>
  </si>
  <si>
    <t>Bobina plástico cartón 78ID30</t>
  </si>
  <si>
    <t>Fecha de entrega:</t>
  </si>
  <si>
    <t>Bobina plástico cartón 78ID46</t>
  </si>
  <si>
    <t>Fecha de pedido:</t>
  </si>
  <si>
    <t>B</t>
  </si>
  <si>
    <t>ENTREGADO EN TIEMPO</t>
  </si>
  <si>
    <t>A</t>
  </si>
  <si>
    <t>R</t>
  </si>
  <si>
    <t>RETRASADO SIN ENTREGAR</t>
  </si>
  <si>
    <t>ENTREGADO A DESTIEMPO</t>
  </si>
  <si>
    <t>Bobina plástico cartón 78CP41</t>
  </si>
  <si>
    <t>E</t>
  </si>
  <si>
    <t>EN PROCESO</t>
  </si>
  <si>
    <t>Carrete de plástico COLUMBUS</t>
  </si>
  <si>
    <t>Bobina plástico 12P</t>
  </si>
  <si>
    <t>Bobina plástico cartón 78ID46C</t>
  </si>
  <si>
    <t>Bobina plástico cartón 78ID41</t>
  </si>
  <si>
    <t>CONCENTRADO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</si>
  <si>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</si>
  <si>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</si>
  <si>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</si>
  <si>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</si>
  <si>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</si>
  <si>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</si>
  <si>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</si>
  <si>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</si>
  <si>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</si>
  <si>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</si>
  <si>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</si>
  <si>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</si>
  <si>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</si>
  <si>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Promedio x mes</t>
  </si>
  <si>
    <t xml:space="preserve">SILVERPLASTIC </t>
  </si>
  <si>
    <t xml:space="preserve">DICIEMBRE </t>
  </si>
  <si>
    <t xml:space="preserve">FEBRERO </t>
  </si>
  <si>
    <t xml:space="preserve">STUBEN 2" </t>
  </si>
  <si>
    <t xml:space="preserve">STUBEN 6" </t>
  </si>
  <si>
    <t xml:space="preserve">STUBEN 3" </t>
  </si>
  <si>
    <t xml:space="preserve">STUBEN 4" </t>
  </si>
  <si>
    <t>12S0005</t>
  </si>
  <si>
    <t>12C0077</t>
  </si>
  <si>
    <t>12C0118</t>
  </si>
  <si>
    <t>12C0143</t>
  </si>
  <si>
    <t>12C0140</t>
  </si>
  <si>
    <t>Bobina plástico cartón 78ID51</t>
  </si>
  <si>
    <t>12L0023</t>
  </si>
  <si>
    <t xml:space="preserve">ENERO </t>
  </si>
  <si>
    <t>12C0425</t>
  </si>
  <si>
    <t>12L0637</t>
  </si>
  <si>
    <t>12C0516</t>
  </si>
  <si>
    <t>12C0529</t>
  </si>
  <si>
    <t>12L0761</t>
  </si>
  <si>
    <t xml:space="preserve">MARZO </t>
  </si>
  <si>
    <t>12C0716</t>
  </si>
  <si>
    <t>12C0714</t>
  </si>
  <si>
    <t>12L0884</t>
  </si>
  <si>
    <t>12C0749</t>
  </si>
  <si>
    <t>12C0752</t>
  </si>
  <si>
    <t>12C0843</t>
  </si>
  <si>
    <t>12C0849</t>
  </si>
  <si>
    <t>12C0859</t>
  </si>
  <si>
    <t>Bobina plástico cartón 37-61-31</t>
  </si>
  <si>
    <t>12L1300</t>
  </si>
  <si>
    <t>12C1120</t>
  </si>
  <si>
    <t xml:space="preserve">ABRIL </t>
  </si>
  <si>
    <t>12C1256</t>
  </si>
  <si>
    <t>Bobina plástico cartón 78ID30C</t>
  </si>
  <si>
    <t>12L1482</t>
  </si>
  <si>
    <t>12C1397</t>
  </si>
  <si>
    <t>CARRETE PLÁSTICO-CARTÓN 20-50-46C</t>
  </si>
  <si>
    <t>12C1646</t>
  </si>
  <si>
    <t>CARRETE PLÁSTICO-CARTÓN 37-61-41</t>
  </si>
  <si>
    <t>12C1522</t>
  </si>
  <si>
    <t>12C1698</t>
  </si>
  <si>
    <t>CARRETE PLÁSTICO-CARTÓN 37-61-36</t>
  </si>
  <si>
    <t>CARRETE PLÁSTICO-CARTÓN 20-50-30</t>
  </si>
  <si>
    <t>12C1743</t>
  </si>
  <si>
    <t>12C1756</t>
  </si>
  <si>
    <t>12L2189</t>
  </si>
  <si>
    <t>12C1879</t>
  </si>
  <si>
    <t xml:space="preserve">MAYO </t>
  </si>
  <si>
    <t>12C1807</t>
  </si>
  <si>
    <t>12C2094</t>
  </si>
  <si>
    <t>JULIO</t>
  </si>
  <si>
    <t xml:space="preserve">CANCELADA </t>
  </si>
  <si>
    <t>12C2302</t>
  </si>
  <si>
    <t>12C2478</t>
  </si>
  <si>
    <t>Bobina plástico cartón 78ID36</t>
  </si>
  <si>
    <t>12L3614</t>
  </si>
  <si>
    <t>12V1416</t>
  </si>
  <si>
    <t xml:space="preserve">JUNIO </t>
  </si>
  <si>
    <t xml:space="preserve">AGOSTO </t>
  </si>
  <si>
    <t>12C2527</t>
  </si>
  <si>
    <t>12C2548</t>
  </si>
  <si>
    <t>12C2705</t>
  </si>
  <si>
    <t>12C2896</t>
  </si>
  <si>
    <t>12C2789</t>
  </si>
  <si>
    <t>12C2837</t>
  </si>
  <si>
    <t>12C2954</t>
  </si>
  <si>
    <t>Carrete plástico-cartón 78CP41</t>
  </si>
  <si>
    <t>12C2987</t>
  </si>
  <si>
    <t>12C3109</t>
  </si>
  <si>
    <t>12C3115</t>
  </si>
  <si>
    <t>12C3130</t>
  </si>
  <si>
    <t xml:space="preserve">SEPTIEMBRE </t>
  </si>
  <si>
    <t>12L4488</t>
  </si>
  <si>
    <t>12C3319</t>
  </si>
  <si>
    <t xml:space="preserve">OCTUBRE </t>
  </si>
  <si>
    <t>12C3473</t>
  </si>
  <si>
    <t>12C3549</t>
  </si>
  <si>
    <t>12L5168</t>
  </si>
  <si>
    <t xml:space="preserve">NOVIEMBRE </t>
  </si>
  <si>
    <t>12C3838</t>
  </si>
  <si>
    <t>12C3831</t>
  </si>
  <si>
    <t>12C3895</t>
  </si>
  <si>
    <t>12C3993</t>
  </si>
  <si>
    <t xml:space="preserve">                               REGISTRO PEDIDOS POR SURTIR </t>
  </si>
  <si>
    <t xml:space="preserve">RC-CA-23 </t>
  </si>
  <si>
    <t xml:space="preserve">                                             ELABORÓ:   ING. LOURDES TRISTAN </t>
  </si>
  <si>
    <t xml:space="preserve">                                             ELABORÓ:   ___________________ </t>
  </si>
  <si>
    <t>12C4280</t>
  </si>
  <si>
    <t>Carrete plástico cartón 78CP41</t>
  </si>
  <si>
    <t>12L5661</t>
  </si>
  <si>
    <t>Carrete plástico - cartón 20-50-30</t>
  </si>
  <si>
    <t>13L0012</t>
  </si>
  <si>
    <t>S/P</t>
  </si>
  <si>
    <t>13C0008</t>
  </si>
  <si>
    <t>13C0032</t>
  </si>
  <si>
    <t>Carrete plástico - cartón 20-50-30C</t>
  </si>
  <si>
    <t>13C0082</t>
  </si>
  <si>
    <t>13S0007</t>
  </si>
  <si>
    <t xml:space="preserve">Carrete de plástico COLUMBUS </t>
  </si>
  <si>
    <t xml:space="preserve">Carrete plástico COLUMBUS </t>
  </si>
  <si>
    <t>13C0101</t>
  </si>
  <si>
    <t>Carrete plástico - cartón 37-61-51</t>
  </si>
  <si>
    <t>Carrete plástico - cartón 37-61-36</t>
  </si>
  <si>
    <t>13C0171</t>
  </si>
  <si>
    <t>13L0382</t>
  </si>
  <si>
    <t>13C0562</t>
  </si>
  <si>
    <t>13C0687</t>
  </si>
  <si>
    <t>Carrete plástico-cartón 37-60-41</t>
  </si>
  <si>
    <t xml:space="preserve">Carrete plástico-cartón 20-50-46C </t>
  </si>
  <si>
    <t>13L1120</t>
  </si>
  <si>
    <t>13C0889</t>
  </si>
  <si>
    <t>13C1036</t>
  </si>
  <si>
    <t>Carrete plástico-cartón 37-61-41</t>
  </si>
  <si>
    <t>13C1160</t>
  </si>
  <si>
    <t>Carrete plástico-cartón 20-50-46</t>
  </si>
  <si>
    <t>13L1572</t>
  </si>
  <si>
    <t>Carrete plástico-cartón 20-50-30</t>
  </si>
  <si>
    <t>13C1221</t>
  </si>
  <si>
    <t>Carrete plástico-cartón 37-60-51</t>
  </si>
  <si>
    <t>13C1372</t>
  </si>
  <si>
    <t>13C1375</t>
  </si>
  <si>
    <t>Carrete plástico-cartón 20-50-46C</t>
  </si>
  <si>
    <t>13C1484</t>
  </si>
  <si>
    <t>Carrete plástico-cartón 37-61-51</t>
  </si>
  <si>
    <t>13C1642</t>
  </si>
  <si>
    <t>13L2059</t>
  </si>
  <si>
    <t>13L2241</t>
  </si>
  <si>
    <t>13C1785</t>
  </si>
  <si>
    <t>13L2345</t>
  </si>
  <si>
    <t>13V2826</t>
  </si>
  <si>
    <t>13C21131</t>
  </si>
  <si>
    <t xml:space="preserve">JULIO </t>
  </si>
  <si>
    <t>13L3898</t>
  </si>
  <si>
    <t>13C2405</t>
  </si>
  <si>
    <t>Carrete plástico-cartón 20-50-30C</t>
  </si>
  <si>
    <t>13L4290</t>
  </si>
  <si>
    <t>13C2693</t>
  </si>
  <si>
    <t>13C2759</t>
  </si>
  <si>
    <t>13C3014</t>
  </si>
  <si>
    <t>13C3083</t>
  </si>
  <si>
    <t>13C3210</t>
  </si>
  <si>
    <t>13C3667</t>
  </si>
  <si>
    <t>13C3763</t>
  </si>
  <si>
    <t>14C0011</t>
  </si>
  <si>
    <t>14C0137</t>
  </si>
  <si>
    <t>14C0222</t>
  </si>
  <si>
    <t>14V0228</t>
  </si>
  <si>
    <t>14L0520</t>
  </si>
  <si>
    <t>14C0410</t>
  </si>
  <si>
    <t>14C0427</t>
  </si>
  <si>
    <t>14C0463</t>
  </si>
  <si>
    <t>Carrete plástico-cartón 37-100-41</t>
  </si>
  <si>
    <t>14C0574</t>
  </si>
  <si>
    <t>14L1379</t>
  </si>
  <si>
    <t>14C0989</t>
  </si>
  <si>
    <t xml:space="preserve">Fecha de producción: </t>
  </si>
  <si>
    <t>Nº de lote de MP:</t>
  </si>
  <si>
    <t xml:space="preserve">Nº de Factura: </t>
  </si>
  <si>
    <t>14C1162</t>
  </si>
  <si>
    <t>Carrete plástico-cartón 37-61-27</t>
  </si>
  <si>
    <t>14C1170</t>
  </si>
  <si>
    <t xml:space="preserve">10-13/junio </t>
  </si>
  <si>
    <t>A41</t>
  </si>
  <si>
    <t>14C1226</t>
  </si>
  <si>
    <t>20-24/06/2014</t>
  </si>
  <si>
    <t>A44</t>
  </si>
  <si>
    <t>14C1245</t>
  </si>
  <si>
    <t>Carrete plástico-cartón 37-61-31</t>
  </si>
  <si>
    <t>14C1336</t>
  </si>
  <si>
    <t>02-03/07/2014</t>
  </si>
  <si>
    <t>08-09/07/2014</t>
  </si>
  <si>
    <t>14C1358</t>
  </si>
  <si>
    <t>14C1390</t>
  </si>
  <si>
    <t>14L2901</t>
  </si>
  <si>
    <t>PERIODO 2015</t>
  </si>
  <si>
    <t>14C2412</t>
  </si>
  <si>
    <t>Carrete plàstico-carton 78ID41</t>
  </si>
  <si>
    <t>Entrega</t>
  </si>
  <si>
    <t>15C0080</t>
  </si>
  <si>
    <t>15C0239</t>
  </si>
  <si>
    <t>Carrete plástico-cartón 78ID51</t>
  </si>
  <si>
    <t>Balona  de 10  1/2</t>
  </si>
  <si>
    <t>Carrete 4.8X16.5X20.3</t>
  </si>
  <si>
    <t>15L0420</t>
  </si>
  <si>
    <t>Carrete plàstico-carton 78ID30</t>
  </si>
  <si>
    <t>15S0023</t>
  </si>
  <si>
    <t>Carrete de plástico columbus</t>
  </si>
  <si>
    <t>DICIEMBRE</t>
  </si>
  <si>
    <t>FEBRERO</t>
  </si>
  <si>
    <t>3000 PZAS</t>
  </si>
  <si>
    <t>1000 PZAS</t>
  </si>
  <si>
    <t>REV: 01                     24/08/2015</t>
  </si>
  <si>
    <t>REV: 00                     24/08/2015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</si>
</sst>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BankGothic Md BT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28"/>
      <color theme="1"/>
      <name val="Arial"/>
      <family val="2"/>
    </font>
    <font>
      <sz val="12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818B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0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14" fontId="0" fillId="2" borderId="0" xfId="0" applyNumberFormat="1" applyFill="1"/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/>
    <xf numFmtId="0" fontId="7" fillId="2" borderId="0" xfId="0" applyFont="1" applyFill="1"/>
    <xf numFmtId="14" fontId="3" fillId="2" borderId="0" xfId="0" applyNumberFormat="1" applyFont="1" applyFill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0" fillId="2" borderId="2" xfId="0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14" fontId="12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5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13" fillId="3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0" fillId="2" borderId="0" xfId="0" applyFill="1" applyAlignment="1">
      <alignment textRotation="75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14" fontId="3" fillId="2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right"/>
    </xf>
    <xf numFmtId="0" fontId="6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14" fontId="12" fillId="2" borderId="8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11" fillId="2" borderId="2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4" fontId="12" fillId="2" borderId="3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4" fontId="0" fillId="2" borderId="0" xfId="0" applyNumberFormat="1" applyFill="1" applyAlignment="1">
      <alignment horizontal="left" vertical="center"/>
    </xf>
    <xf numFmtId="0" fontId="21" fillId="2" borderId="0" xfId="0" applyFont="1" applyFill="1" applyAlignment="1">
      <alignment horizontal="center"/>
    </xf>
    <xf numFmtId="0" fontId="11" fillId="7" borderId="0" xfId="0" applyFont="1" applyFill="1"/>
    <xf numFmtId="0" fontId="0" fillId="7" borderId="0" xfId="0" applyFill="1"/>
    <xf numFmtId="0" fontId="7" fillId="8" borderId="0" xfId="0" applyFont="1" applyFill="1"/>
    <xf numFmtId="0" fontId="22" fillId="2" borderId="2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0" fillId="2" borderId="4" xfId="0" applyFill="1" applyBorder="1"/>
    <xf numFmtId="14" fontId="0" fillId="2" borderId="3" xfId="0" applyNumberFormat="1" applyFill="1" applyBorder="1"/>
    <xf numFmtId="0" fontId="0" fillId="2" borderId="0" xfId="0" applyFill="1" applyAlignment="1">
      <alignment horizontal="center"/>
    </xf>
    <xf numFmtId="2" fontId="0" fillId="2" borderId="0" xfId="0" applyNumberFormat="1" applyFill="1"/>
    <xf numFmtId="0" fontId="2" fillId="0" borderId="0" xfId="0" applyFont="1" applyAlignment="1">
      <alignment horizontal="center" vertical="center" textRotation="90" wrapText="1"/>
    </xf>
    <xf numFmtId="14" fontId="3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0" xfId="0" applyFill="1"/>
    <xf numFmtId="0" fontId="24" fillId="2" borderId="3" xfId="0" applyFont="1" applyFill="1" applyBorder="1"/>
    <xf numFmtId="0" fontId="5" fillId="2" borderId="0" xfId="0" applyFont="1" applyFill="1" applyAlignment="1">
      <alignment horizontal="center"/>
    </xf>
    <xf numFmtId="1" fontId="0" fillId="2" borderId="0" xfId="0" applyNumberFormat="1" applyFill="1"/>
    <xf numFmtId="0" fontId="6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4" fillId="2" borderId="0" xfId="0" applyFont="1" applyFill="1"/>
    <xf numFmtId="0" fontId="4" fillId="2" borderId="8" xfId="0" applyFont="1" applyFill="1" applyBorder="1"/>
    <xf numFmtId="0" fontId="4" fillId="2" borderId="3" xfId="0" applyFont="1" applyFill="1" applyBorder="1"/>
    <xf numFmtId="0" fontId="23" fillId="2" borderId="13" xfId="0" applyFont="1" applyFill="1" applyBorder="1"/>
    <xf numFmtId="0" fontId="8" fillId="2" borderId="15" xfId="0" applyFont="1" applyFill="1" applyBorder="1" applyAlignment="1">
      <alignment horizontal="right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4" fontId="3" fillId="2" borderId="8" xfId="0" applyNumberFormat="1" applyFont="1" applyFill="1" applyBorder="1"/>
    <xf numFmtId="0" fontId="0" fillId="2" borderId="14" xfId="0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14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14" fontId="0" fillId="3" borderId="3" xfId="0" applyNumberFormat="1" applyFill="1" applyBorder="1"/>
    <xf numFmtId="0" fontId="0" fillId="3" borderId="0" xfId="0" applyFill="1"/>
    <xf numFmtId="3" fontId="4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 textRotation="90" wrapText="1"/>
    </xf>
    <xf numFmtId="0" fontId="0" fillId="5" borderId="14" xfId="0" applyFill="1" applyBorder="1"/>
    <xf numFmtId="0" fontId="6" fillId="5" borderId="0" xfId="0" applyFont="1" applyFill="1" applyAlignment="1">
      <alignment horizontal="center" vertical="center"/>
    </xf>
    <xf numFmtId="0" fontId="0" fillId="5" borderId="5" xfId="0" applyFill="1" applyBorder="1"/>
    <xf numFmtId="0" fontId="4" fillId="2" borderId="14" xfId="0" applyFont="1" applyFill="1" applyBorder="1" applyAlignment="1">
      <alignment horizontal="center" vertical="center"/>
    </xf>
    <xf numFmtId="0" fontId="2" fillId="16" borderId="0" xfId="0" applyFont="1" applyFill="1" applyAlignment="1">
      <alignment horizontal="center" vertical="center" textRotation="90" wrapText="1"/>
    </xf>
    <xf numFmtId="14" fontId="3" fillId="2" borderId="0" xfId="0" applyNumberFormat="1" applyFont="1" applyFill="1"/>
    <xf numFmtId="0" fontId="28" fillId="5" borderId="0" xfId="0" applyFont="1" applyFill="1"/>
    <xf numFmtId="14" fontId="27" fillId="2" borderId="3" xfId="0" applyNumberFormat="1" applyFont="1" applyFill="1" applyBorder="1"/>
    <xf numFmtId="14" fontId="27" fillId="2" borderId="1" xfId="0" applyNumberFormat="1" applyFont="1" applyFill="1" applyBorder="1"/>
    <xf numFmtId="0" fontId="13" fillId="4" borderId="1" xfId="0" applyFont="1" applyFill="1" applyBorder="1" applyAlignment="1">
      <alignment horizontal="center" vertical="center"/>
    </xf>
    <xf numFmtId="14" fontId="0" fillId="2" borderId="1" xfId="0" applyNumberFormat="1" applyFill="1" applyBorder="1"/>
    <xf numFmtId="0" fontId="0" fillId="2" borderId="19" xfId="0" applyFill="1" applyBorder="1"/>
    <xf numFmtId="0" fontId="0" fillId="2" borderId="20" xfId="0" applyFill="1" applyBorder="1"/>
    <xf numFmtId="0" fontId="1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/>
    </xf>
    <xf numFmtId="14" fontId="5" fillId="2" borderId="8" xfId="0" applyNumberFormat="1" applyFont="1" applyFill="1" applyBorder="1" applyAlignment="1">
      <alignment horizontal="center"/>
    </xf>
    <xf numFmtId="0" fontId="11" fillId="7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7" borderId="0" xfId="0" applyFont="1" applyFill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30" fillId="6" borderId="0" xfId="0" applyFont="1" applyFill="1" applyAlignment="1">
      <alignment horizontal="center" vertical="center" textRotation="90"/>
    </xf>
    <xf numFmtId="0" fontId="30" fillId="6" borderId="21" xfId="0" applyFont="1" applyFill="1" applyBorder="1" applyAlignment="1">
      <alignment horizontal="center" vertical="center" textRotation="90"/>
    </xf>
    <xf numFmtId="0" fontId="29" fillId="5" borderId="3" xfId="0" applyFont="1" applyFill="1" applyBorder="1" applyAlignment="1">
      <alignment horizontal="center"/>
    </xf>
    <xf numFmtId="0" fontId="29" fillId="5" borderId="0" xfId="0" applyFont="1" applyFill="1" applyAlignment="1">
      <alignment horizontal="center"/>
    </xf>
    <xf numFmtId="0" fontId="30" fillId="20" borderId="17" xfId="0" applyFont="1" applyFill="1" applyBorder="1" applyAlignment="1">
      <alignment horizontal="center" vertical="center" textRotation="89"/>
    </xf>
    <xf numFmtId="0" fontId="30" fillId="0" borderId="16" xfId="0" applyFont="1" applyBorder="1" applyAlignment="1">
      <alignment horizontal="center" vertical="center" textRotation="89"/>
    </xf>
    <xf numFmtId="0" fontId="30" fillId="3" borderId="17" xfId="0" applyFont="1" applyFill="1" applyBorder="1" applyAlignment="1">
      <alignment horizontal="center" vertical="center" textRotation="89"/>
    </xf>
    <xf numFmtId="0" fontId="30" fillId="3" borderId="16" xfId="0" applyFont="1" applyFill="1" applyBorder="1" applyAlignment="1">
      <alignment horizontal="center" vertical="center" textRotation="89"/>
    </xf>
    <xf numFmtId="17" fontId="25" fillId="21" borderId="3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2" fillId="3" borderId="0" xfId="0" applyFont="1" applyFill="1" applyAlignment="1">
      <alignment horizontal="center" vertical="center" textRotation="90" wrapText="1"/>
    </xf>
    <xf numFmtId="0" fontId="2" fillId="6" borderId="0" xfId="0" applyFont="1" applyFill="1" applyAlignment="1">
      <alignment horizontal="center" vertical="center" textRotation="90" wrapText="1"/>
    </xf>
    <xf numFmtId="0" fontId="2" fillId="17" borderId="0" xfId="0" applyFont="1" applyFill="1" applyAlignment="1">
      <alignment horizontal="center" vertical="center" textRotation="90" wrapText="1"/>
    </xf>
    <xf numFmtId="0" fontId="0" fillId="17" borderId="0" xfId="0" applyFill="1" applyAlignment="1">
      <alignment horizontal="center" vertical="center" textRotation="90" wrapText="1"/>
    </xf>
    <xf numFmtId="0" fontId="2" fillId="18" borderId="5" xfId="0" applyFont="1" applyFill="1" applyBorder="1" applyAlignment="1">
      <alignment horizontal="center" vertical="center" textRotation="90" wrapText="1"/>
    </xf>
    <xf numFmtId="0" fontId="2" fillId="16" borderId="0" xfId="0" applyFont="1" applyFill="1" applyAlignment="1">
      <alignment horizontal="center" vertical="center" textRotation="90" wrapText="1"/>
    </xf>
    <xf numFmtId="0" fontId="2" fillId="16" borderId="5" xfId="0" applyFont="1" applyFill="1" applyBorder="1" applyAlignment="1">
      <alignment horizontal="center" vertical="center" textRotation="90" wrapText="1"/>
    </xf>
    <xf numFmtId="0" fontId="2" fillId="5" borderId="0" xfId="0" applyFont="1" applyFill="1" applyAlignment="1">
      <alignment horizontal="center" vertical="center" textRotation="90" wrapText="1"/>
    </xf>
    <xf numFmtId="0" fontId="0" fillId="7" borderId="0" xfId="0" applyFill="1" applyAlignment="1">
      <alignment horizontal="center" vertical="center" textRotation="90" wrapText="1"/>
    </xf>
    <xf numFmtId="0" fontId="0" fillId="5" borderId="10" xfId="0" applyFill="1" applyBorder="1" applyAlignment="1">
      <alignment horizontal="center" vertical="center" textRotation="90" wrapText="1"/>
    </xf>
    <xf numFmtId="0" fontId="0" fillId="5" borderId="11" xfId="0" applyFill="1" applyBorder="1" applyAlignment="1">
      <alignment horizontal="center" vertical="center" textRotation="90" wrapText="1"/>
    </xf>
    <xf numFmtId="0" fontId="0" fillId="5" borderId="12" xfId="0" applyFill="1" applyBorder="1" applyAlignment="1">
      <alignment horizontal="center" vertical="center" textRotation="90" wrapText="1"/>
    </xf>
    <xf numFmtId="0" fontId="0" fillId="12" borderId="3" xfId="0" applyFill="1" applyBorder="1" applyAlignment="1">
      <alignment horizontal="center" vertical="center" textRotation="90" wrapText="1"/>
    </xf>
    <xf numFmtId="0" fontId="0" fillId="12" borderId="0" xfId="0" applyFill="1" applyAlignment="1">
      <alignment horizontal="center" vertical="center" textRotation="90"/>
    </xf>
    <xf numFmtId="0" fontId="26" fillId="5" borderId="3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0" fillId="16" borderId="0" xfId="0" applyFill="1" applyAlignment="1">
      <alignment horizontal="center" vertical="center" textRotation="90" wrapText="1"/>
    </xf>
    <xf numFmtId="0" fontId="2" fillId="18" borderId="0" xfId="0" applyFont="1" applyFill="1" applyAlignment="1">
      <alignment horizontal="center" vertical="center" textRotation="90" wrapText="1"/>
    </xf>
    <xf numFmtId="0" fontId="0" fillId="5" borderId="0" xfId="0" applyFill="1" applyAlignment="1">
      <alignment horizontal="center" vertical="center" textRotation="90" wrapText="1"/>
    </xf>
    <xf numFmtId="2" fontId="2" fillId="15" borderId="0" xfId="0" applyNumberFormat="1" applyFont="1" applyFill="1" applyAlignment="1">
      <alignment horizontal="center" vertical="center" textRotation="90" wrapText="1"/>
    </xf>
    <xf numFmtId="0" fontId="2" fillId="20" borderId="5" xfId="0" applyFont="1" applyFill="1" applyBorder="1" applyAlignment="1">
      <alignment horizontal="center" vertical="center" textRotation="90" wrapText="1"/>
    </xf>
    <xf numFmtId="0" fontId="2" fillId="19" borderId="5" xfId="0" applyFont="1" applyFill="1" applyBorder="1" applyAlignment="1">
      <alignment horizontal="center" vertical="center" textRotation="90" wrapText="1"/>
    </xf>
    <xf numFmtId="0" fontId="10" fillId="5" borderId="10" xfId="0" applyFont="1" applyFill="1" applyBorder="1" applyAlignment="1">
      <alignment horizontal="center" vertical="center" textRotation="255"/>
    </xf>
    <xf numFmtId="0" fontId="10" fillId="5" borderId="11" xfId="0" applyFont="1" applyFill="1" applyBorder="1" applyAlignment="1">
      <alignment horizontal="center" vertical="center" textRotation="255"/>
    </xf>
    <xf numFmtId="0" fontId="10" fillId="5" borderId="12" xfId="0" applyFont="1" applyFill="1" applyBorder="1" applyAlignment="1">
      <alignment horizontal="center" vertical="center" textRotation="255"/>
    </xf>
    <xf numFmtId="0" fontId="10" fillId="3" borderId="10" xfId="0" applyFont="1" applyFill="1" applyBorder="1" applyAlignment="1">
      <alignment horizontal="center" vertical="center" textRotation="90" wrapText="1"/>
    </xf>
    <xf numFmtId="0" fontId="0" fillId="3" borderId="11" xfId="0" applyFill="1" applyBorder="1"/>
    <xf numFmtId="0" fontId="2" fillId="11" borderId="13" xfId="0" applyFont="1" applyFill="1" applyBorder="1" applyAlignment="1">
      <alignment horizontal="center" vertical="center" textRotation="90" wrapText="1"/>
    </xf>
    <xf numFmtId="0" fontId="2" fillId="11" borderId="4" xfId="0" applyFont="1" applyFill="1" applyBorder="1" applyAlignment="1">
      <alignment horizontal="center" vertical="center" textRotation="90" wrapText="1"/>
    </xf>
    <xf numFmtId="0" fontId="2" fillId="11" borderId="14" xfId="0" applyFont="1" applyFill="1" applyBorder="1" applyAlignment="1">
      <alignment horizontal="center" vertical="center" textRotation="90" wrapText="1"/>
    </xf>
    <xf numFmtId="0" fontId="2" fillId="11" borderId="5" xfId="0" applyFont="1" applyFill="1" applyBorder="1" applyAlignment="1">
      <alignment horizontal="center" vertical="center" textRotation="90" wrapText="1"/>
    </xf>
    <xf numFmtId="0" fontId="2" fillId="11" borderId="15" xfId="0" applyFont="1" applyFill="1" applyBorder="1" applyAlignment="1">
      <alignment horizontal="center" vertical="center" textRotation="90" wrapText="1"/>
    </xf>
    <xf numFmtId="0" fontId="2" fillId="11" borderId="9" xfId="0" applyFont="1" applyFill="1" applyBorder="1" applyAlignment="1">
      <alignment horizontal="center" vertical="center" textRotation="90" wrapText="1"/>
    </xf>
    <xf numFmtId="0" fontId="2" fillId="12" borderId="10" xfId="0" applyFont="1" applyFill="1" applyBorder="1" applyAlignment="1">
      <alignment horizontal="center" vertical="center" textRotation="90" wrapText="1"/>
    </xf>
    <xf numFmtId="0" fontId="2" fillId="12" borderId="11" xfId="0" applyFont="1" applyFill="1" applyBorder="1" applyAlignment="1">
      <alignment horizontal="center" vertical="center" textRotation="90" wrapText="1"/>
    </xf>
    <xf numFmtId="0" fontId="2" fillId="12" borderId="12" xfId="0" applyFont="1" applyFill="1" applyBorder="1" applyAlignment="1">
      <alignment horizontal="center" vertical="center" textRotation="90" wrapText="1"/>
    </xf>
    <xf numFmtId="0" fontId="2" fillId="13" borderId="10" xfId="0" applyFont="1" applyFill="1" applyBorder="1" applyAlignment="1">
      <alignment horizontal="center" vertical="center" textRotation="90" wrapText="1"/>
    </xf>
    <xf numFmtId="0" fontId="2" fillId="13" borderId="11" xfId="0" applyFont="1" applyFill="1" applyBorder="1" applyAlignment="1">
      <alignment horizontal="center" vertical="center" textRotation="90" wrapText="1"/>
    </xf>
    <xf numFmtId="0" fontId="2" fillId="13" borderId="12" xfId="0" applyFont="1" applyFill="1" applyBorder="1" applyAlignment="1">
      <alignment horizontal="center" vertical="center" textRotation="90" wrapText="1"/>
    </xf>
    <xf numFmtId="0" fontId="25" fillId="14" borderId="10" xfId="0" applyFont="1" applyFill="1" applyBorder="1" applyAlignment="1">
      <alignment horizontal="center" vertical="center" textRotation="90" wrapText="1"/>
    </xf>
    <xf numFmtId="0" fontId="25" fillId="14" borderId="11" xfId="0" applyFont="1" applyFill="1" applyBorder="1" applyAlignment="1">
      <alignment horizontal="center" vertical="center" textRotation="90" wrapText="1"/>
    </xf>
    <xf numFmtId="0" fontId="25" fillId="14" borderId="12" xfId="0" applyFont="1" applyFill="1" applyBorder="1" applyAlignment="1">
      <alignment horizontal="center" vertical="center" textRotation="90" wrapText="1"/>
    </xf>
    <xf numFmtId="0" fontId="2" fillId="4" borderId="10" xfId="0" applyFont="1" applyFill="1" applyBorder="1" applyAlignment="1">
      <alignment horizontal="center" vertical="center" textRotation="90" wrapText="1"/>
    </xf>
    <xf numFmtId="0" fontId="0" fillId="4" borderId="11" xfId="0" applyFill="1" applyBorder="1" applyAlignment="1">
      <alignment horizontal="center" vertical="center" textRotation="90" wrapText="1"/>
    </xf>
    <xf numFmtId="0" fontId="2" fillId="12" borderId="1" xfId="0" applyFont="1" applyFill="1" applyBorder="1" applyAlignment="1">
      <alignment horizontal="center" vertical="center" textRotation="90" wrapText="1"/>
    </xf>
    <xf numFmtId="0" fontId="2" fillId="5" borderId="17" xfId="0" applyFont="1" applyFill="1" applyBorder="1" applyAlignment="1">
      <alignment horizontal="center" vertical="center" textRotation="90" wrapText="1"/>
    </xf>
    <xf numFmtId="0" fontId="2" fillId="5" borderId="18" xfId="0" applyFont="1" applyFill="1" applyBorder="1" applyAlignment="1">
      <alignment horizontal="center" vertical="center" textRotation="90" wrapText="1"/>
    </xf>
    <xf numFmtId="0" fontId="2" fillId="5" borderId="16" xfId="0" applyFont="1" applyFill="1" applyBorder="1" applyAlignment="1">
      <alignment horizontal="center" vertical="center" textRotation="90" wrapText="1"/>
    </xf>
    <xf numFmtId="0" fontId="2" fillId="10" borderId="3" xfId="0" applyFont="1" applyFill="1" applyBorder="1" applyAlignment="1">
      <alignment horizontal="center" vertical="center" textRotation="90" wrapText="1"/>
    </xf>
    <xf numFmtId="0" fontId="0" fillId="10" borderId="3" xfId="0" applyFill="1" applyBorder="1" applyAlignment="1">
      <alignment textRotation="90" wrapText="1"/>
    </xf>
    <xf numFmtId="0" fontId="0" fillId="10" borderId="0" xfId="0" applyFill="1" applyAlignment="1">
      <alignment textRotation="90" wrapText="1"/>
    </xf>
    <xf numFmtId="0" fontId="2" fillId="5" borderId="13" xfId="0" applyFont="1" applyFill="1" applyBorder="1" applyAlignment="1">
      <alignment horizontal="center" vertical="center" textRotation="90"/>
    </xf>
    <xf numFmtId="0" fontId="2" fillId="5" borderId="4" xfId="0" applyFont="1" applyFill="1" applyBorder="1" applyAlignment="1">
      <alignment horizontal="center" vertical="center" textRotation="90"/>
    </xf>
    <xf numFmtId="0" fontId="2" fillId="5" borderId="14" xfId="0" applyFont="1" applyFill="1" applyBorder="1" applyAlignment="1">
      <alignment horizontal="center" vertical="center" textRotation="90"/>
    </xf>
    <xf numFmtId="0" fontId="2" fillId="5" borderId="5" xfId="0" applyFont="1" applyFill="1" applyBorder="1" applyAlignment="1">
      <alignment horizontal="center" vertical="center" textRotation="90"/>
    </xf>
    <xf numFmtId="0" fontId="2" fillId="5" borderId="15" xfId="0" applyFont="1" applyFill="1" applyBorder="1" applyAlignment="1">
      <alignment horizontal="center" vertical="center" textRotation="90"/>
    </xf>
    <xf numFmtId="0" fontId="2" fillId="5" borderId="9" xfId="0" applyFont="1" applyFill="1" applyBorder="1" applyAlignment="1">
      <alignment horizontal="center" vertical="center" textRotation="90"/>
    </xf>
    <xf numFmtId="0" fontId="0" fillId="2" borderId="0" xfId="0" applyFill="1" applyAlignment="1">
      <alignment horizontal="center" textRotation="75"/>
    </xf>
    <xf numFmtId="0" fontId="10" fillId="2" borderId="10" xfId="0" applyFont="1" applyFill="1" applyBorder="1" applyAlignment="1">
      <alignment horizontal="center" vertical="center" textRotation="255"/>
    </xf>
    <xf numFmtId="0" fontId="10" fillId="2" borderId="11" xfId="0" applyFont="1" applyFill="1" applyBorder="1" applyAlignment="1">
      <alignment horizontal="center" vertical="center" textRotation="255"/>
    </xf>
    <xf numFmtId="0" fontId="10" fillId="2" borderId="10" xfId="0" applyFont="1" applyFill="1" applyBorder="1" applyAlignment="1">
      <alignment horizontal="center" vertical="center" textRotation="255" wrapText="1" shrinkToFit="1"/>
    </xf>
    <xf numFmtId="0" fontId="10" fillId="2" borderId="11" xfId="0" applyFont="1" applyFill="1" applyBorder="1" applyAlignment="1">
      <alignment horizontal="center" vertical="center" textRotation="255" wrapText="1" shrinkToFit="1"/>
    </xf>
    <xf numFmtId="0" fontId="10" fillId="2" borderId="12" xfId="0" applyFont="1" applyFill="1" applyBorder="1" applyAlignment="1">
      <alignment horizontal="center" vertical="center" textRotation="255" wrapText="1" shrinkToFit="1"/>
    </xf>
  </cellXfs>
  <cellStyles count="2">
    <cellStyle name="Normal" xfId="0" builtinId="0"/>
    <cellStyle name="Normal 2" xfId="1" xr:uid="{00000000-0005-0000-0000-000001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1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19050</xdr:rowOff>
    </xdr:from>
    <xdr:ext cx="1200150" cy="504825"/>
    <xdr:pic>
      <xdr:nvPicPr>
        <xdr:cNvPr id="2" name="1 Imagen">
          <a:extLst>
            <a:ext uri="{FF2B5EF4-FFF2-40B4-BE49-F238E27FC236}">
              <a16:creationId xmlns:a16="http://schemas.microsoft.com/office/drawing/2014/main" id="{71314333-CBCA-496F-B5D7-C8EEFFC6D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9616" t="22952" r="14209" b="61909"/>
        <a:stretch/>
      </xdr:blipFill>
      <xdr:spPr>
        <a:xfrm>
          <a:off x="476250" y="19050"/>
          <a:ext cx="1200150" cy="50482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0</xdr:rowOff>
    </xdr:from>
    <xdr:to>
      <xdr:col>2</xdr:col>
      <xdr:colOff>619125</xdr:colOff>
      <xdr:row>2</xdr:row>
      <xdr:rowOff>222997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1400175" cy="527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47625</xdr:colOff>
      <xdr:row>1</xdr:row>
      <xdr:rowOff>47625</xdr:rowOff>
    </xdr:from>
    <xdr:ext cx="1200150" cy="504825"/>
    <xdr:pic>
      <xdr:nvPicPr>
        <xdr:cNvPr id="2" name="1 Imagen">
          <a:extLst>
            <a:ext uri="{FF2B5EF4-FFF2-40B4-BE49-F238E27FC236}">
              <a16:creationId xmlns:a16="http://schemas.microsoft.com/office/drawing/2014/main" id="{9BE8F832-6B9C-4DA5-B072-77AD65E9F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9616" t="22952" r="14209" b="61909"/>
        <a:stretch/>
      </xdr:blipFill>
      <xdr:spPr>
        <a:xfrm>
          <a:off x="1762125" y="247650"/>
          <a:ext cx="1200150" cy="50482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2146300" cy="990600"/>
    <xdr:pic>
      <xdr:nvPicPr>
        <xdr:cNvPr id="2" name="1 Imagen">
          <a:extLst>
            <a:ext uri="{FF2B5EF4-FFF2-40B4-BE49-F238E27FC236}">
              <a16:creationId xmlns:a16="http://schemas.microsoft.com/office/drawing/2014/main" id="{41D14972-C5D0-4FAC-A190-EF923F863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9616" t="22952" r="14209" b="61909"/>
        <a:stretch/>
      </xdr:blipFill>
      <xdr:spPr>
        <a:xfrm>
          <a:off x="1651000" y="0"/>
          <a:ext cx="2146300" cy="9906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6"/>
  <sheetViews>
    <sheetView tabSelected="1" view="pageBreakPreview" zoomScaleSheetLayoutView="100" workbookViewId="0">
      <selection activeCell="D9" sqref="D9"/>
    </sheetView>
  </sheetViews>
  <sheetFormatPr baseColWidth="10" defaultRowHeight="15"/>
  <cols>
    <col min="1" max="1" width="6.42578125" style="1" customWidth="1"/>
    <col min="2" max="2" width="8.7109375" style="1" customWidth="1"/>
    <col min="3" max="3" width="10.5703125" style="1" bestFit="1" customWidth="1"/>
    <col min="4" max="4" width="49.5703125" style="1" customWidth="1"/>
    <col min="5" max="5" width="9.7109375" style="1" customWidth="1"/>
    <col min="6" max="6" width="2.42578125" style="1" customWidth="1"/>
    <col min="7" max="7" width="12.28515625" style="1" customWidth="1"/>
    <col min="8" max="8" width="11.42578125" style="1" bestFit="1" customWidth="1"/>
    <col min="9" max="9" width="1" style="1" customWidth="1"/>
    <col min="10" max="10" width="16" style="1" customWidth="1"/>
    <col min="11" max="11" width="1.28515625" style="1" customWidth="1"/>
    <col min="12" max="12" width="17.5703125" style="1" customWidth="1"/>
    <col min="13" max="13" width="0.85546875" style="1" customWidth="1"/>
    <col min="14" max="14" width="9.42578125" style="1" customWidth="1"/>
    <col min="15" max="15" width="0.28515625" style="1" customWidth="1"/>
    <col min="16" max="16384" width="11.42578125" style="1"/>
  </cols>
  <sheetData>
    <row r="1" spans="2:16" ht="26.25" customHeight="1">
      <c r="B1" s="84"/>
      <c r="C1" s="69"/>
      <c r="D1" s="90" t="s">
        <v>132</v>
      </c>
      <c r="E1" s="39"/>
      <c r="F1" s="39"/>
      <c r="G1" s="39"/>
      <c r="H1" s="39"/>
      <c r="I1" s="39"/>
      <c r="J1" s="69"/>
      <c r="K1" s="84"/>
      <c r="L1" s="92" t="s">
        <v>133</v>
      </c>
      <c r="M1" s="92"/>
      <c r="N1" s="93"/>
    </row>
    <row r="2" spans="2:16" ht="19.5" thickBot="1">
      <c r="B2" s="86"/>
      <c r="C2" s="54"/>
      <c r="D2" s="91" t="s">
        <v>8</v>
      </c>
      <c r="E2" s="122">
        <v>42240</v>
      </c>
      <c r="F2" s="122"/>
      <c r="G2" s="122"/>
      <c r="H2" s="53"/>
      <c r="I2" s="53"/>
      <c r="J2" s="54"/>
      <c r="K2" s="86"/>
      <c r="L2" s="94" t="s">
        <v>241</v>
      </c>
      <c r="M2" s="94"/>
      <c r="N2" s="95"/>
    </row>
    <row r="3" spans="2:16" ht="15" customHeight="1">
      <c r="B3" s="37" t="s">
        <v>14</v>
      </c>
    </row>
    <row r="4" spans="2:16" ht="21.75" customHeight="1">
      <c r="B4" s="63"/>
      <c r="C4" s="64"/>
    </row>
    <row r="5" spans="2:16" ht="29.25" customHeight="1">
      <c r="B5" s="2" t="s">
        <v>4</v>
      </c>
      <c r="C5" s="2" t="s">
        <v>5</v>
      </c>
      <c r="D5" s="2" t="s">
        <v>10</v>
      </c>
      <c r="E5" s="2" t="s">
        <v>11</v>
      </c>
      <c r="F5" s="2"/>
      <c r="G5" s="2" t="s">
        <v>12</v>
      </c>
      <c r="H5" s="2" t="s">
        <v>13</v>
      </c>
      <c r="I5" s="2"/>
      <c r="J5" s="2" t="s">
        <v>6</v>
      </c>
      <c r="K5" s="2"/>
      <c r="L5" s="3" t="s">
        <v>9</v>
      </c>
      <c r="M5" s="2"/>
      <c r="N5" s="11" t="s">
        <v>15</v>
      </c>
      <c r="O5" s="4"/>
    </row>
    <row r="6" spans="2:16" ht="4.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6" ht="21">
      <c r="B7" s="5"/>
      <c r="C7" s="5"/>
      <c r="D7" s="9"/>
      <c r="E7" s="5"/>
      <c r="F7" s="5"/>
      <c r="G7" s="5"/>
      <c r="H7" s="10"/>
      <c r="I7" s="5"/>
      <c r="J7" s="7"/>
      <c r="K7" s="5"/>
      <c r="L7" s="7"/>
      <c r="M7" s="5"/>
      <c r="N7" s="9"/>
      <c r="O7" s="5"/>
      <c r="P7" s="5"/>
    </row>
    <row r="8" spans="2:16" ht="21">
      <c r="B8" s="5"/>
      <c r="C8" s="5"/>
      <c r="D8" s="9"/>
      <c r="E8" s="5"/>
      <c r="F8" s="5"/>
      <c r="G8" s="5"/>
      <c r="H8" s="10"/>
      <c r="I8" s="5"/>
      <c r="J8" s="7"/>
      <c r="K8" s="5"/>
      <c r="L8" s="7"/>
      <c r="M8" s="5"/>
      <c r="N8" s="9"/>
      <c r="O8" s="5"/>
      <c r="P8" s="5"/>
    </row>
    <row r="9" spans="2:16" ht="21">
      <c r="B9" s="5"/>
      <c r="C9" s="5"/>
      <c r="D9" s="80"/>
      <c r="E9" s="5"/>
      <c r="F9" s="5"/>
      <c r="G9" s="5"/>
      <c r="H9" s="10"/>
      <c r="I9" s="5"/>
      <c r="J9" s="7"/>
      <c r="K9" s="5"/>
      <c r="L9" s="7"/>
      <c r="M9" s="5"/>
      <c r="N9" s="9"/>
      <c r="O9" s="5"/>
      <c r="P9" s="5"/>
    </row>
    <row r="10" spans="2:16" ht="21">
      <c r="B10" s="5"/>
      <c r="C10" s="5"/>
      <c r="D10" s="80"/>
      <c r="E10" s="5"/>
      <c r="F10" s="5"/>
      <c r="G10" s="5"/>
      <c r="H10" s="10"/>
      <c r="I10" s="5"/>
      <c r="J10" s="7"/>
      <c r="K10" s="5"/>
      <c r="L10" s="7"/>
      <c r="M10" s="5"/>
      <c r="N10" s="9"/>
      <c r="O10" s="5"/>
      <c r="P10" s="5"/>
    </row>
    <row r="11" spans="2:16" ht="21.75" customHeight="1">
      <c r="B11" s="5"/>
      <c r="C11" s="87"/>
      <c r="D11" s="80"/>
      <c r="E11" s="5"/>
      <c r="F11" s="5"/>
      <c r="G11" s="5"/>
      <c r="H11" s="10"/>
      <c r="I11" s="5"/>
      <c r="J11" s="7"/>
      <c r="K11" s="5"/>
      <c r="L11" s="7"/>
      <c r="M11" s="5"/>
      <c r="N11" s="9"/>
      <c r="O11" s="5"/>
      <c r="P11" s="5"/>
    </row>
    <row r="12" spans="2:16" ht="18.75">
      <c r="B12" s="37" t="s">
        <v>14</v>
      </c>
    </row>
    <row r="13" spans="2:16" ht="23.25">
      <c r="B13" s="123"/>
      <c r="C13" s="124"/>
    </row>
    <row r="14" spans="2:16" ht="29.25" customHeight="1">
      <c r="B14" s="2" t="s">
        <v>4</v>
      </c>
      <c r="C14" s="2" t="s">
        <v>5</v>
      </c>
      <c r="D14" s="2" t="s">
        <v>10</v>
      </c>
      <c r="E14" s="2" t="s">
        <v>11</v>
      </c>
      <c r="F14" s="2"/>
      <c r="G14" s="2" t="s">
        <v>12</v>
      </c>
      <c r="H14" s="2" t="s">
        <v>13</v>
      </c>
      <c r="I14" s="2"/>
      <c r="J14" s="2" t="s">
        <v>6</v>
      </c>
      <c r="K14" s="2"/>
      <c r="L14" s="3" t="s">
        <v>9</v>
      </c>
      <c r="M14" s="2"/>
      <c r="N14" s="11" t="s">
        <v>15</v>
      </c>
      <c r="O14" s="4"/>
    </row>
    <row r="15" spans="2:16" ht="21">
      <c r="B15" s="5"/>
      <c r="C15" s="5"/>
      <c r="D15" s="2"/>
      <c r="E15" s="4"/>
      <c r="F15" s="4"/>
      <c r="G15" s="4"/>
      <c r="H15" s="10"/>
      <c r="I15" s="4"/>
      <c r="J15" s="7"/>
      <c r="K15" s="4"/>
      <c r="L15" s="61"/>
      <c r="M15" s="4"/>
      <c r="N15" s="59"/>
      <c r="O15" s="4"/>
    </row>
    <row r="16" spans="2:16" ht="21" hidden="1">
      <c r="B16" s="5"/>
      <c r="C16" s="5"/>
      <c r="D16" s="9"/>
      <c r="E16" s="5"/>
      <c r="F16" s="5"/>
      <c r="G16" s="4"/>
      <c r="H16" s="10"/>
      <c r="I16" s="5"/>
      <c r="J16" s="7"/>
      <c r="K16" s="4"/>
      <c r="L16" s="61"/>
      <c r="M16" s="5"/>
      <c r="N16" s="5"/>
      <c r="O16" s="5"/>
      <c r="P16" s="5"/>
    </row>
    <row r="17" spans="2:16" ht="21" hidden="1">
      <c r="B17" s="5"/>
      <c r="C17" s="5"/>
      <c r="D17" s="9"/>
      <c r="E17" s="5"/>
      <c r="F17" s="5"/>
      <c r="G17" s="4"/>
      <c r="H17" s="10"/>
      <c r="I17" s="5"/>
      <c r="J17" s="7"/>
      <c r="K17" s="4"/>
      <c r="L17" s="61"/>
      <c r="M17" s="5"/>
      <c r="N17" s="5"/>
      <c r="O17" s="5"/>
      <c r="P17" s="5"/>
    </row>
    <row r="18" spans="2:16" ht="21">
      <c r="B18" s="5"/>
      <c r="C18" s="5"/>
      <c r="D18" s="2"/>
      <c r="E18" s="5"/>
      <c r="F18" s="5"/>
      <c r="G18" s="4"/>
      <c r="H18" s="10"/>
      <c r="I18" s="5"/>
      <c r="J18" s="7"/>
      <c r="K18" s="4"/>
      <c r="L18" s="61"/>
      <c r="M18" s="4"/>
      <c r="N18" s="59"/>
      <c r="O18" s="5"/>
      <c r="P18" s="5"/>
    </row>
    <row r="19" spans="2:16" ht="21">
      <c r="B19" s="5"/>
      <c r="C19" s="5"/>
      <c r="D19" s="62"/>
      <c r="E19" s="5"/>
      <c r="F19" s="5"/>
      <c r="G19" s="4"/>
      <c r="H19" s="10"/>
      <c r="I19" s="5"/>
      <c r="J19" s="7"/>
      <c r="K19" s="4"/>
      <c r="L19" s="61"/>
      <c r="M19" s="4"/>
      <c r="N19" s="59"/>
      <c r="O19" s="5"/>
      <c r="P19" s="5"/>
    </row>
    <row r="20" spans="2:16" ht="21">
      <c r="B20" s="5"/>
      <c r="C20" s="5"/>
      <c r="D20" s="2"/>
      <c r="E20" s="5"/>
      <c r="F20" s="5"/>
      <c r="G20" s="4"/>
      <c r="H20" s="10"/>
      <c r="I20" s="5"/>
      <c r="J20" s="7"/>
      <c r="K20" s="4"/>
      <c r="L20" s="61"/>
      <c r="M20" s="4"/>
      <c r="N20" s="59"/>
      <c r="O20" s="5"/>
      <c r="P20" s="5"/>
    </row>
    <row r="21" spans="2:16" ht="21.75" customHeight="1">
      <c r="B21" s="5"/>
      <c r="C21" s="5"/>
      <c r="D21" s="2"/>
      <c r="E21" s="5"/>
      <c r="F21" s="5"/>
      <c r="G21" s="4"/>
      <c r="H21" s="10"/>
      <c r="I21" s="5"/>
      <c r="J21" s="7"/>
      <c r="K21" s="4"/>
      <c r="L21" s="61"/>
      <c r="M21" s="4"/>
      <c r="N21" s="59"/>
      <c r="O21" s="5"/>
      <c r="P21" s="5"/>
    </row>
    <row r="22" spans="2:16" ht="21.75" customHeight="1">
      <c r="B22" s="5"/>
      <c r="C22" s="5"/>
      <c r="D22" s="2"/>
      <c r="E22" s="5"/>
      <c r="F22" s="5"/>
      <c r="G22" s="4"/>
      <c r="H22" s="4"/>
      <c r="I22" s="5"/>
      <c r="J22" s="7"/>
      <c r="K22" s="4"/>
      <c r="L22" s="61"/>
      <c r="M22" s="4"/>
      <c r="N22" s="59"/>
      <c r="O22" s="5"/>
      <c r="P22" s="5"/>
    </row>
    <row r="23" spans="2:16" ht="15.75" customHeight="1">
      <c r="B23" s="37" t="s">
        <v>14</v>
      </c>
    </row>
    <row r="24" spans="2:16" ht="23.25">
      <c r="B24" s="125"/>
      <c r="C24" s="125"/>
    </row>
    <row r="25" spans="2:16" ht="29.25" customHeight="1">
      <c r="B25" s="2" t="s">
        <v>4</v>
      </c>
      <c r="C25" s="2" t="s">
        <v>5</v>
      </c>
      <c r="D25" s="2" t="s">
        <v>10</v>
      </c>
      <c r="E25" s="2" t="s">
        <v>11</v>
      </c>
      <c r="F25" s="2"/>
      <c r="G25" s="2" t="s">
        <v>12</v>
      </c>
      <c r="H25" s="2" t="s">
        <v>13</v>
      </c>
      <c r="I25" s="2"/>
      <c r="J25" s="2" t="s">
        <v>6</v>
      </c>
      <c r="K25" s="2"/>
      <c r="L25" s="3" t="s">
        <v>9</v>
      </c>
      <c r="M25" s="2"/>
      <c r="N25" s="11" t="s">
        <v>15</v>
      </c>
      <c r="O25" s="4"/>
    </row>
    <row r="26" spans="2:16" ht="4.5" customHeight="1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6" ht="21">
      <c r="B27" s="5"/>
      <c r="C27" s="5"/>
      <c r="D27" s="9"/>
      <c r="E27" s="5"/>
      <c r="F27" s="5"/>
      <c r="G27" s="4"/>
      <c r="H27" s="10"/>
      <c r="I27" s="5"/>
      <c r="J27" s="7"/>
      <c r="K27" s="5"/>
      <c r="L27" s="7"/>
      <c r="M27" s="5"/>
      <c r="N27" s="59"/>
      <c r="O27" s="5"/>
      <c r="P27" s="5"/>
    </row>
    <row r="28" spans="2:16" ht="21">
      <c r="B28" s="5"/>
      <c r="C28" s="5"/>
      <c r="D28" s="9"/>
      <c r="E28" s="5"/>
      <c r="F28" s="5"/>
      <c r="G28" s="4"/>
      <c r="H28" s="10"/>
      <c r="I28" s="5"/>
      <c r="J28" s="7"/>
      <c r="K28" s="5"/>
      <c r="L28" s="7"/>
      <c r="M28" s="5"/>
      <c r="N28" s="59"/>
      <c r="O28" s="5"/>
      <c r="P28" s="5"/>
    </row>
    <row r="29" spans="2:16" ht="21">
      <c r="B29" s="5"/>
      <c r="C29" s="5"/>
      <c r="D29" s="9"/>
      <c r="E29" s="5"/>
      <c r="F29" s="5"/>
      <c r="G29" s="4"/>
      <c r="H29" s="10"/>
      <c r="I29" s="5"/>
      <c r="J29" s="7"/>
      <c r="K29" s="5"/>
      <c r="L29" s="7"/>
      <c r="M29" s="5"/>
      <c r="N29" s="59"/>
      <c r="O29" s="5"/>
      <c r="P29" s="5"/>
    </row>
    <row r="30" spans="2:16" ht="21">
      <c r="B30" s="5" t="s">
        <v>135</v>
      </c>
      <c r="C30" s="5"/>
      <c r="D30" s="9"/>
      <c r="E30" s="5"/>
      <c r="F30" s="5"/>
      <c r="G30" s="4"/>
      <c r="H30" s="10"/>
      <c r="I30" s="5"/>
      <c r="J30" s="7"/>
      <c r="K30" s="5"/>
      <c r="L30" s="7"/>
      <c r="M30" s="5"/>
      <c r="N30" s="59"/>
      <c r="O30" s="5"/>
      <c r="P30" s="5"/>
    </row>
    <row r="31" spans="2:16" ht="11.25" customHeight="1">
      <c r="B31" s="5"/>
      <c r="C31" s="5"/>
      <c r="D31" s="9"/>
      <c r="E31" s="5"/>
      <c r="F31" s="5"/>
      <c r="G31" s="5"/>
      <c r="H31" s="10"/>
      <c r="I31" s="5"/>
      <c r="J31" s="7"/>
      <c r="K31" s="5"/>
      <c r="L31" s="7"/>
      <c r="M31" s="5"/>
      <c r="N31" s="9"/>
      <c r="O31" s="5"/>
      <c r="P31" s="5"/>
    </row>
    <row r="32" spans="2:16" ht="18.75">
      <c r="B32" s="5"/>
      <c r="C32" s="5"/>
      <c r="D32" s="6"/>
      <c r="E32" s="5"/>
      <c r="F32" s="5"/>
      <c r="G32" s="5"/>
      <c r="H32" s="5"/>
      <c r="I32" s="5"/>
      <c r="J32" s="7"/>
      <c r="K32" s="5"/>
      <c r="L32" s="7"/>
      <c r="M32" s="5"/>
      <c r="N32" s="5"/>
      <c r="O32" s="5"/>
      <c r="P32" s="5"/>
    </row>
    <row r="33" spans="2:16" ht="18.75">
      <c r="B33" s="5"/>
      <c r="C33" s="5"/>
      <c r="D33" s="6"/>
      <c r="E33" s="5"/>
      <c r="F33" s="5"/>
      <c r="G33" s="5"/>
      <c r="H33" s="5"/>
      <c r="I33" s="5"/>
      <c r="J33" s="7"/>
      <c r="K33" s="5"/>
      <c r="L33" s="7"/>
      <c r="M33" s="5"/>
      <c r="N33" s="5"/>
      <c r="O33" s="5"/>
      <c r="P33" s="5"/>
    </row>
    <row r="34" spans="2:16" ht="18.75">
      <c r="B34" s="5"/>
      <c r="C34" s="5"/>
      <c r="D34" s="6"/>
      <c r="E34" s="5"/>
      <c r="F34" s="5"/>
      <c r="G34" s="5"/>
      <c r="H34" s="5"/>
      <c r="I34" s="5"/>
      <c r="J34" s="7"/>
      <c r="K34" s="5"/>
      <c r="L34" s="7"/>
      <c r="M34" s="5"/>
      <c r="N34" s="5"/>
      <c r="O34" s="5"/>
      <c r="P34" s="5"/>
    </row>
    <row r="35" spans="2:16" ht="18.75">
      <c r="B35" s="5"/>
      <c r="C35" s="5"/>
      <c r="D35" s="6"/>
      <c r="E35" s="5"/>
      <c r="F35" s="5"/>
      <c r="G35" s="5"/>
      <c r="H35" s="5"/>
      <c r="I35" s="5"/>
      <c r="J35" s="7"/>
      <c r="K35" s="5"/>
      <c r="L35" s="7"/>
      <c r="M35" s="5"/>
      <c r="N35" s="5"/>
    </row>
    <row r="36" spans="2:16" ht="18.75">
      <c r="B36" s="5"/>
      <c r="C36" s="5"/>
      <c r="D36" s="6"/>
      <c r="E36" s="5"/>
      <c r="F36" s="5"/>
      <c r="G36" s="5"/>
      <c r="H36" s="5"/>
      <c r="I36" s="5"/>
      <c r="J36" s="7"/>
      <c r="K36" s="5"/>
      <c r="L36" s="7"/>
      <c r="M36" s="5"/>
      <c r="N36" s="5"/>
    </row>
    <row r="37" spans="2:16" ht="18.75">
      <c r="B37" s="5"/>
      <c r="C37" s="5"/>
      <c r="D37" s="6"/>
      <c r="E37" s="5"/>
      <c r="F37" s="5"/>
      <c r="G37" s="5"/>
      <c r="H37" s="5"/>
      <c r="I37" s="5"/>
      <c r="J37" s="7"/>
      <c r="K37" s="5"/>
      <c r="L37" s="7"/>
      <c r="M37" s="5"/>
      <c r="N37" s="5"/>
    </row>
    <row r="38" spans="2:16" ht="18.75">
      <c r="B38" s="5"/>
      <c r="C38" s="5"/>
      <c r="D38" s="6"/>
      <c r="E38" s="5"/>
      <c r="F38" s="5"/>
      <c r="G38" s="5"/>
      <c r="H38" s="5"/>
      <c r="I38" s="5"/>
      <c r="J38" s="7"/>
      <c r="K38" s="5"/>
      <c r="L38" s="7"/>
      <c r="M38" s="5"/>
      <c r="N38" s="5"/>
    </row>
    <row r="39" spans="2:16" ht="18.75">
      <c r="B39" s="5"/>
      <c r="C39" s="5"/>
      <c r="D39" s="6"/>
      <c r="E39" s="5"/>
      <c r="F39" s="5"/>
      <c r="G39" s="5"/>
      <c r="H39" s="5"/>
      <c r="I39" s="5"/>
      <c r="J39" s="7"/>
      <c r="K39" s="5"/>
      <c r="L39" s="7"/>
      <c r="M39" s="5"/>
      <c r="N39" s="5"/>
    </row>
    <row r="40" spans="2:16" ht="18.75">
      <c r="B40" s="5"/>
      <c r="C40" s="5"/>
      <c r="D40" s="6"/>
      <c r="E40" s="5"/>
      <c r="F40" s="5"/>
      <c r="G40" s="5"/>
      <c r="H40" s="5"/>
      <c r="I40" s="5"/>
      <c r="J40" s="7"/>
      <c r="K40" s="5"/>
      <c r="L40" s="7"/>
      <c r="M40" s="5"/>
      <c r="N40" s="5"/>
    </row>
    <row r="41" spans="2:16" ht="18.75">
      <c r="B41" s="5"/>
      <c r="C41" s="5"/>
      <c r="D41" s="6"/>
      <c r="E41" s="5"/>
      <c r="F41" s="5"/>
      <c r="G41" s="5"/>
      <c r="H41" s="5"/>
      <c r="I41" s="5"/>
      <c r="J41" s="7"/>
      <c r="K41" s="5"/>
      <c r="L41" s="7"/>
      <c r="M41" s="5"/>
      <c r="N41" s="5"/>
    </row>
    <row r="42" spans="2:16" ht="18.75">
      <c r="B42" s="5"/>
      <c r="C42" s="5"/>
      <c r="D42" s="6"/>
      <c r="E42" s="5"/>
      <c r="F42" s="5"/>
      <c r="G42" s="5"/>
      <c r="H42" s="5"/>
      <c r="I42" s="5"/>
      <c r="J42" s="7"/>
      <c r="K42" s="5"/>
      <c r="L42" s="7"/>
      <c r="M42" s="5"/>
      <c r="N42" s="5"/>
    </row>
    <row r="43" spans="2:16">
      <c r="J43" s="8"/>
      <c r="L43" s="8"/>
    </row>
    <row r="44" spans="2:16">
      <c r="J44" s="8"/>
      <c r="L44" s="8"/>
    </row>
    <row r="45" spans="2:16">
      <c r="J45" s="8"/>
      <c r="L45" s="8"/>
    </row>
    <row r="46" spans="2:16">
      <c r="J46" s="8"/>
      <c r="L46" s="8"/>
    </row>
  </sheetData>
  <mergeCells count="3">
    <mergeCell ref="E2:G2"/>
    <mergeCell ref="B13:C13"/>
    <mergeCell ref="B24:C24"/>
  </mergeCells>
  <pageMargins left="0.15748031496062992" right="0.15748031496062992" top="0.74803149606299213" bottom="0.74803149606299213" header="0.31496062992125984" footer="0.31496062992125984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32"/>
  <sheetViews>
    <sheetView view="pageBreakPreview" topLeftCell="D1" zoomScaleSheetLayoutView="100" workbookViewId="0">
      <selection activeCell="D2" sqref="D2"/>
    </sheetView>
  </sheetViews>
  <sheetFormatPr baseColWidth="10" defaultRowHeight="15"/>
  <cols>
    <col min="1" max="1" width="6.42578125" style="1" customWidth="1"/>
    <col min="2" max="2" width="8.7109375" style="1" customWidth="1"/>
    <col min="3" max="3" width="10.5703125" style="1" bestFit="1" customWidth="1"/>
    <col min="4" max="4" width="49.5703125" style="1" customWidth="1"/>
    <col min="5" max="5" width="9.7109375" style="1" customWidth="1"/>
    <col min="6" max="6" width="2.42578125" style="1" customWidth="1"/>
    <col min="7" max="7" width="12.28515625" style="1" customWidth="1"/>
    <col min="8" max="8" width="11.42578125" style="1" bestFit="1" customWidth="1"/>
    <col min="9" max="9" width="1" style="1" customWidth="1"/>
    <col min="10" max="10" width="16" style="1" customWidth="1"/>
    <col min="11" max="11" width="1.28515625" style="1" customWidth="1"/>
    <col min="12" max="12" width="17.5703125" style="1" customWidth="1"/>
    <col min="13" max="13" width="0.85546875" style="1" customWidth="1"/>
    <col min="14" max="14" width="9.42578125" style="1" customWidth="1"/>
    <col min="15" max="15" width="0.28515625" style="1" customWidth="1"/>
    <col min="16" max="16384" width="11.42578125" style="1"/>
  </cols>
  <sheetData>
    <row r="1" spans="2:19" ht="15.75" thickBot="1"/>
    <row r="2" spans="2:19" ht="24" customHeight="1">
      <c r="B2" s="84"/>
      <c r="C2" s="69"/>
      <c r="D2" s="90" t="s">
        <v>132</v>
      </c>
      <c r="E2" s="39"/>
      <c r="F2" s="39"/>
      <c r="G2" s="39"/>
      <c r="H2" s="39"/>
      <c r="I2" s="39"/>
      <c r="J2" s="69"/>
      <c r="K2" s="84"/>
      <c r="L2" s="92" t="s">
        <v>133</v>
      </c>
      <c r="M2" s="92"/>
      <c r="N2" s="93"/>
    </row>
    <row r="3" spans="2:19" ht="19.5" thickBot="1">
      <c r="B3" s="86"/>
      <c r="C3" s="54"/>
      <c r="D3" s="91" t="s">
        <v>8</v>
      </c>
      <c r="E3" s="122">
        <v>41858</v>
      </c>
      <c r="F3" s="122"/>
      <c r="G3" s="122"/>
      <c r="H3" s="53"/>
      <c r="I3" s="53"/>
      <c r="J3" s="54"/>
      <c r="K3" s="86"/>
      <c r="L3" s="94" t="s">
        <v>240</v>
      </c>
      <c r="M3" s="94"/>
      <c r="N3" s="95"/>
    </row>
    <row r="4" spans="2:19" ht="15" customHeight="1">
      <c r="B4" s="37" t="s">
        <v>14</v>
      </c>
    </row>
    <row r="5" spans="2:19" ht="21.75" customHeight="1">
      <c r="B5" s="63" t="s">
        <v>3</v>
      </c>
      <c r="C5" s="64"/>
    </row>
    <row r="6" spans="2:19" ht="29.25" customHeight="1">
      <c r="B6" s="2" t="s">
        <v>4</v>
      </c>
      <c r="C6" s="2" t="s">
        <v>5</v>
      </c>
      <c r="D6" s="2" t="s">
        <v>10</v>
      </c>
      <c r="E6" s="2" t="s">
        <v>11</v>
      </c>
      <c r="F6" s="2"/>
      <c r="G6" s="2" t="s">
        <v>12</v>
      </c>
      <c r="H6" s="2" t="s">
        <v>13</v>
      </c>
      <c r="I6" s="2"/>
      <c r="J6" s="2" t="s">
        <v>6</v>
      </c>
      <c r="K6" s="2"/>
      <c r="L6" s="3" t="s">
        <v>9</v>
      </c>
      <c r="M6" s="2"/>
      <c r="N6" s="11" t="s">
        <v>15</v>
      </c>
      <c r="O6" s="4"/>
    </row>
    <row r="7" spans="2:19" ht="4.5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9" ht="21.75" customHeight="1">
      <c r="B8" s="5">
        <v>4631</v>
      </c>
      <c r="C8" s="98" t="s">
        <v>195</v>
      </c>
      <c r="D8" s="9" t="s">
        <v>147</v>
      </c>
      <c r="E8" s="103">
        <v>7000</v>
      </c>
      <c r="F8" s="5"/>
      <c r="G8" s="103">
        <f>SUM(Condumex!N402:AF402)</f>
        <v>3808</v>
      </c>
      <c r="H8" s="104">
        <f t="shared" ref="H8" si="0">E8-G8</f>
        <v>3192</v>
      </c>
      <c r="I8" s="5"/>
      <c r="J8" s="7">
        <v>41640</v>
      </c>
      <c r="K8" s="5"/>
      <c r="L8" s="7">
        <v>41988</v>
      </c>
      <c r="M8" s="5"/>
      <c r="N8" s="9">
        <f t="shared" ref="N8" si="1">L8-E$3</f>
        <v>130</v>
      </c>
      <c r="O8" s="5"/>
      <c r="P8" s="5"/>
      <c r="S8"/>
    </row>
    <row r="9" spans="2:19" ht="21.75" customHeight="1">
      <c r="B9" s="5"/>
      <c r="C9" s="5"/>
      <c r="D9" s="9"/>
      <c r="E9" s="5"/>
      <c r="F9" s="5"/>
      <c r="G9" s="103"/>
      <c r="H9" s="103"/>
      <c r="I9" s="5"/>
      <c r="J9" s="7"/>
      <c r="K9" s="5"/>
      <c r="L9" s="7"/>
      <c r="M9" s="5"/>
      <c r="N9" s="9"/>
      <c r="O9" s="5"/>
      <c r="P9" s="5"/>
    </row>
    <row r="10" spans="2:19" ht="15.75" customHeight="1">
      <c r="B10" s="37" t="s">
        <v>14</v>
      </c>
    </row>
    <row r="11" spans="2:19" ht="23.25">
      <c r="B11" s="125" t="s">
        <v>48</v>
      </c>
      <c r="C11" s="125"/>
    </row>
    <row r="12" spans="2:19" ht="29.25" customHeight="1">
      <c r="B12" s="2" t="s">
        <v>4</v>
      </c>
      <c r="C12" s="2" t="s">
        <v>5</v>
      </c>
      <c r="D12" s="2" t="s">
        <v>10</v>
      </c>
      <c r="E12" s="2" t="s">
        <v>11</v>
      </c>
      <c r="F12" s="2"/>
      <c r="G12" s="2" t="s">
        <v>12</v>
      </c>
      <c r="H12" s="2" t="s">
        <v>13</v>
      </c>
      <c r="I12" s="2"/>
      <c r="J12" s="2" t="s">
        <v>6</v>
      </c>
      <c r="K12" s="2"/>
      <c r="L12" s="3" t="s">
        <v>9</v>
      </c>
      <c r="M12" s="2"/>
      <c r="N12" s="11" t="s">
        <v>15</v>
      </c>
      <c r="O12" s="4"/>
    </row>
    <row r="13" spans="2:19" ht="21" customHeight="1">
      <c r="B13" s="4"/>
      <c r="C13" s="4"/>
      <c r="D13" s="4"/>
      <c r="E13" s="4"/>
      <c r="F13" s="4"/>
      <c r="G13" s="105"/>
      <c r="H13" s="104"/>
      <c r="I13" s="4"/>
      <c r="J13" s="7"/>
      <c r="K13" s="4"/>
      <c r="L13" s="7"/>
      <c r="M13" s="4"/>
      <c r="N13" s="59"/>
      <c r="O13" s="4"/>
    </row>
    <row r="14" spans="2:19" ht="21" customHeight="1">
      <c r="B14" s="4"/>
      <c r="C14" s="4"/>
      <c r="D14" s="4"/>
      <c r="E14" s="4"/>
      <c r="F14" s="4"/>
      <c r="G14" s="105"/>
      <c r="H14" s="104"/>
      <c r="I14" s="4"/>
      <c r="J14" s="7"/>
      <c r="K14" s="4"/>
      <c r="L14" s="7"/>
      <c r="M14" s="4"/>
      <c r="N14" s="59"/>
      <c r="O14" s="4"/>
    </row>
    <row r="15" spans="2:19" ht="21">
      <c r="B15" s="5"/>
      <c r="C15" s="5"/>
      <c r="D15" s="4"/>
      <c r="E15" s="5"/>
      <c r="F15" s="5"/>
      <c r="G15" s="105"/>
      <c r="H15" s="104"/>
      <c r="I15" s="5"/>
      <c r="J15" s="7"/>
      <c r="K15" s="4"/>
      <c r="L15" s="7"/>
      <c r="M15" s="5"/>
      <c r="N15" s="59"/>
      <c r="O15" s="5"/>
      <c r="P15" s="5"/>
    </row>
    <row r="16" spans="2:19" ht="21">
      <c r="B16" s="5" t="s">
        <v>134</v>
      </c>
      <c r="C16" s="5"/>
      <c r="D16" s="9"/>
      <c r="E16" s="5"/>
      <c r="F16" s="5"/>
      <c r="G16" s="4"/>
      <c r="H16" s="10"/>
      <c r="I16" s="5"/>
      <c r="J16" s="7"/>
      <c r="K16" s="5"/>
      <c r="L16" s="7"/>
      <c r="M16" s="5"/>
      <c r="N16" s="59"/>
      <c r="O16" s="5"/>
      <c r="P16" s="5"/>
    </row>
    <row r="17" spans="2:16" ht="11.25" customHeight="1">
      <c r="B17" s="5"/>
      <c r="C17" s="5"/>
      <c r="D17" s="9"/>
      <c r="E17" s="5"/>
      <c r="F17" s="5"/>
      <c r="G17" s="5"/>
      <c r="H17" s="10"/>
      <c r="I17" s="5"/>
      <c r="J17" s="7"/>
      <c r="K17" s="5"/>
      <c r="L17" s="7"/>
      <c r="M17" s="5"/>
      <c r="N17" s="9"/>
      <c r="O17" s="5"/>
      <c r="P17" s="5"/>
    </row>
    <row r="18" spans="2:16" ht="18.75">
      <c r="B18" s="5"/>
      <c r="C18" s="5"/>
      <c r="D18" s="6"/>
      <c r="E18" s="5"/>
      <c r="F18" s="5"/>
      <c r="G18" s="5"/>
      <c r="H18" s="5"/>
      <c r="I18" s="5"/>
      <c r="J18" s="7"/>
      <c r="K18" s="5"/>
      <c r="L18" s="7"/>
      <c r="M18" s="5"/>
      <c r="N18" s="5"/>
      <c r="O18" s="5"/>
      <c r="P18" s="5"/>
    </row>
    <row r="19" spans="2:16" ht="18.75">
      <c r="B19" s="5"/>
      <c r="C19" s="5"/>
      <c r="D19" s="6"/>
      <c r="E19" s="5"/>
      <c r="F19" s="5"/>
      <c r="G19" s="5"/>
      <c r="H19" s="5"/>
      <c r="I19" s="5"/>
      <c r="J19" s="7"/>
      <c r="K19" s="5"/>
      <c r="L19" s="7"/>
      <c r="M19" s="5"/>
      <c r="N19" s="5"/>
      <c r="O19" s="5"/>
      <c r="P19" s="5"/>
    </row>
    <row r="20" spans="2:16" ht="18.75">
      <c r="B20" s="5"/>
      <c r="C20" s="5"/>
      <c r="D20" s="6"/>
      <c r="E20" s="5"/>
      <c r="F20" s="5"/>
      <c r="G20" s="5"/>
      <c r="H20" s="5"/>
      <c r="I20" s="5"/>
      <c r="J20" s="7"/>
      <c r="K20" s="5"/>
      <c r="L20" s="7"/>
      <c r="M20" s="5"/>
      <c r="N20" s="5"/>
      <c r="O20" s="5"/>
      <c r="P20" s="5"/>
    </row>
    <row r="21" spans="2:16" ht="18.75">
      <c r="B21" s="5"/>
      <c r="C21" s="5"/>
      <c r="D21" s="6"/>
      <c r="E21" s="5"/>
      <c r="F21" s="5"/>
      <c r="G21" s="5"/>
      <c r="H21" s="5"/>
      <c r="I21" s="5"/>
      <c r="J21" s="7"/>
      <c r="K21" s="5"/>
      <c r="L21" s="7"/>
      <c r="M21" s="5"/>
      <c r="N21" s="5"/>
    </row>
    <row r="22" spans="2:16" ht="18.75">
      <c r="B22" s="5"/>
      <c r="C22" s="5"/>
      <c r="D22" s="6"/>
      <c r="E22" s="5"/>
      <c r="F22" s="5"/>
      <c r="G22" s="5"/>
      <c r="H22" s="5"/>
      <c r="I22" s="5"/>
      <c r="J22" s="7"/>
      <c r="K22" s="5"/>
      <c r="L22" s="7"/>
      <c r="M22" s="5"/>
      <c r="N22" s="5"/>
    </row>
    <row r="23" spans="2:16" ht="18.75">
      <c r="B23" s="5"/>
      <c r="C23" s="5"/>
      <c r="D23" s="6"/>
      <c r="E23" s="5"/>
      <c r="F23" s="5"/>
      <c r="G23" s="5"/>
      <c r="H23" s="5"/>
      <c r="I23" s="5"/>
      <c r="J23" s="7"/>
      <c r="K23" s="5"/>
      <c r="L23" s="7"/>
      <c r="M23" s="5"/>
      <c r="N23" s="5"/>
    </row>
    <row r="24" spans="2:16" ht="18.75">
      <c r="B24" s="5"/>
      <c r="C24" s="5"/>
      <c r="D24" s="6"/>
      <c r="E24" s="5"/>
      <c r="F24" s="5"/>
      <c r="G24" s="5"/>
      <c r="H24" s="5"/>
      <c r="I24" s="5"/>
      <c r="J24" s="7"/>
      <c r="K24" s="5"/>
      <c r="L24" s="7"/>
      <c r="M24" s="5"/>
      <c r="N24" s="5"/>
    </row>
    <row r="25" spans="2:16" ht="18.75">
      <c r="B25" s="5"/>
      <c r="C25" s="5"/>
      <c r="D25" s="6"/>
      <c r="E25" s="5"/>
      <c r="F25" s="5"/>
      <c r="G25" s="5"/>
      <c r="H25" s="5"/>
      <c r="I25" s="5"/>
      <c r="J25" s="7"/>
      <c r="K25" s="5"/>
      <c r="L25" s="7"/>
      <c r="M25" s="5"/>
      <c r="N25" s="5"/>
    </row>
    <row r="26" spans="2:16" ht="18.75">
      <c r="B26" s="5"/>
      <c r="C26" s="5"/>
      <c r="D26" s="6"/>
      <c r="E26" s="5"/>
      <c r="F26" s="5"/>
      <c r="G26" s="5"/>
      <c r="H26" s="5"/>
      <c r="I26" s="5"/>
      <c r="J26" s="7"/>
      <c r="K26" s="5"/>
      <c r="L26" s="7"/>
      <c r="M26" s="5"/>
      <c r="N26" s="5"/>
    </row>
    <row r="27" spans="2:16" ht="18.75">
      <c r="B27" s="5"/>
      <c r="C27" s="5"/>
      <c r="D27" s="6"/>
      <c r="E27" s="5"/>
      <c r="F27" s="5"/>
      <c r="G27" s="5"/>
      <c r="H27" s="5"/>
      <c r="I27" s="5"/>
      <c r="J27" s="7"/>
      <c r="K27" s="5"/>
      <c r="L27" s="7"/>
      <c r="M27" s="5"/>
      <c r="N27" s="5"/>
    </row>
    <row r="28" spans="2:16" ht="18.75">
      <c r="B28" s="5"/>
      <c r="C28" s="5"/>
      <c r="D28" s="6"/>
      <c r="E28" s="5"/>
      <c r="F28" s="5"/>
      <c r="G28" s="5"/>
      <c r="H28" s="5"/>
      <c r="I28" s="5"/>
      <c r="J28" s="7"/>
      <c r="K28" s="5"/>
      <c r="L28" s="7"/>
      <c r="M28" s="5"/>
      <c r="N28" s="5"/>
    </row>
    <row r="29" spans="2:16">
      <c r="J29" s="8"/>
      <c r="L29" s="8"/>
    </row>
    <row r="30" spans="2:16">
      <c r="J30" s="8"/>
      <c r="L30" s="8"/>
    </row>
    <row r="31" spans="2:16">
      <c r="J31" s="8"/>
      <c r="L31" s="8"/>
    </row>
    <row r="32" spans="2:16">
      <c r="J32" s="8"/>
      <c r="L32" s="8"/>
    </row>
  </sheetData>
  <mergeCells count="2">
    <mergeCell ref="E3:G3"/>
    <mergeCell ref="B11:C11"/>
  </mergeCells>
  <conditionalFormatting sqref="H8">
    <cfRule type="cellIs" dxfId="3" priority="23" operator="equal">
      <formula>0</formula>
    </cfRule>
  </conditionalFormatting>
  <conditionalFormatting sqref="H13:H15">
    <cfRule type="cellIs" dxfId="2" priority="6" operator="equal">
      <formula>0</formula>
    </cfRule>
  </conditionalFormatting>
  <conditionalFormatting sqref="N8:N9">
    <cfRule type="cellIs" dxfId="1" priority="13" operator="lessThan">
      <formula>0</formula>
    </cfRule>
  </conditionalFormatting>
  <conditionalFormatting sqref="N13:N15">
    <cfRule type="cellIs" dxfId="0" priority="3" operator="lessThan">
      <formula>0</formula>
    </cfRule>
  </conditionalFormatting>
  <pageMargins left="0.15748031496062992" right="0.15748031496062992" top="0.74803149606299213" bottom="0.74803149606299213" header="0.31496062992125984" footer="0.31496062992125984"/>
  <pageSetup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AY525"/>
  <sheetViews>
    <sheetView topLeftCell="B1" zoomScale="75" zoomScaleNormal="75" workbookViewId="0">
      <pane xSplit="1" ySplit="5" topLeftCell="E6" activePane="bottomRight" state="frozen"/>
      <selection activeCell="B1" sqref="B1"/>
      <selection pane="topRight" activeCell="C1" sqref="C1"/>
      <selection pane="bottomLeft" activeCell="B6" sqref="B6"/>
      <selection pane="bottomRight" activeCell="P13" sqref="P13"/>
    </sheetView>
  </sheetViews>
  <sheetFormatPr baseColWidth="10" defaultRowHeight="15"/>
  <cols>
    <col min="1" max="1" width="0.7109375" style="1" hidden="1" customWidth="1"/>
    <col min="2" max="2" width="3.7109375" style="1" customWidth="1"/>
    <col min="3" max="3" width="8.7109375" style="1" customWidth="1"/>
    <col min="4" max="4" width="12.140625" style="1" customWidth="1"/>
    <col min="5" max="5" width="44.42578125" style="1" customWidth="1"/>
    <col min="6" max="6" width="12.85546875" style="1" customWidth="1"/>
    <col min="7" max="7" width="12" style="1" bestFit="1" customWidth="1"/>
    <col min="8" max="8" width="11.140625" style="1" bestFit="1" customWidth="1"/>
    <col min="9" max="11" width="11.140625" style="1" customWidth="1"/>
    <col min="12" max="12" width="4.42578125" style="1" customWidth="1"/>
    <col min="13" max="13" width="1.42578125" style="1" customWidth="1"/>
    <col min="14" max="14" width="12.28515625" style="1" bestFit="1" customWidth="1"/>
    <col min="15" max="15" width="12" style="1" bestFit="1" customWidth="1"/>
    <col min="16" max="17" width="11.140625" style="1" bestFit="1" customWidth="1"/>
    <col min="18" max="19" width="12" style="1" bestFit="1" customWidth="1"/>
    <col min="20" max="20" width="12.42578125" style="1" customWidth="1"/>
    <col min="21" max="22" width="10.85546875" style="1" customWidth="1"/>
    <col min="23" max="33" width="9.7109375" style="1" customWidth="1"/>
    <col min="34" max="34" width="11.42578125" style="1"/>
    <col min="35" max="35" width="14.5703125" style="1" customWidth="1"/>
    <col min="36" max="37" width="11.42578125" style="1"/>
    <col min="38" max="49" width="7" style="1" customWidth="1"/>
    <col min="50" max="16384" width="11.42578125" style="1"/>
  </cols>
  <sheetData>
    <row r="1" spans="1:51" ht="31.5">
      <c r="F1" s="65" t="s">
        <v>3</v>
      </c>
      <c r="G1" s="65"/>
      <c r="H1" s="13"/>
      <c r="I1" s="13"/>
      <c r="J1" s="13"/>
      <c r="K1" s="13"/>
      <c r="L1" s="13"/>
    </row>
    <row r="2" spans="1:51" ht="21">
      <c r="P2" s="26" t="s">
        <v>20</v>
      </c>
      <c r="Q2" s="28" t="s">
        <v>22</v>
      </c>
      <c r="R2" s="29" t="s">
        <v>23</v>
      </c>
      <c r="S2" s="31" t="s">
        <v>27</v>
      </c>
    </row>
    <row r="3" spans="1:51" ht="16.5">
      <c r="P3" s="30" t="s">
        <v>21</v>
      </c>
      <c r="Q3" s="30" t="s">
        <v>24</v>
      </c>
      <c r="R3" s="30" t="s">
        <v>25</v>
      </c>
      <c r="S3" s="30" t="s">
        <v>28</v>
      </c>
    </row>
    <row r="4" spans="1:51" s="27" customFormat="1" ht="43.5" customHeight="1">
      <c r="C4" s="27" t="s">
        <v>4</v>
      </c>
      <c r="D4" s="27" t="s">
        <v>5</v>
      </c>
      <c r="E4" s="27" t="s">
        <v>10</v>
      </c>
      <c r="F4" s="27" t="s">
        <v>0</v>
      </c>
      <c r="G4" s="27" t="s">
        <v>19</v>
      </c>
      <c r="H4" s="27" t="s">
        <v>17</v>
      </c>
      <c r="I4" s="27" t="s">
        <v>204</v>
      </c>
      <c r="J4" s="27" t="s">
        <v>205</v>
      </c>
      <c r="K4" s="27" t="s">
        <v>206</v>
      </c>
      <c r="N4" s="27" t="s">
        <v>1</v>
      </c>
      <c r="O4" s="27" t="s">
        <v>226</v>
      </c>
    </row>
    <row r="5" spans="1:51" ht="11.25" customHeight="1" thickBot="1"/>
    <row r="6" spans="1:51" s="4" customFormat="1" ht="20.25" customHeight="1">
      <c r="A6" s="16"/>
      <c r="B6" s="161" t="s">
        <v>62</v>
      </c>
      <c r="C6" s="36"/>
      <c r="D6" s="36"/>
      <c r="E6" s="23"/>
      <c r="F6" s="16"/>
      <c r="G6" s="16"/>
      <c r="H6" s="17"/>
      <c r="I6" s="17"/>
      <c r="J6" s="17"/>
      <c r="K6" s="17"/>
      <c r="L6" s="24"/>
      <c r="M6" s="16"/>
      <c r="N6" s="17">
        <v>40914</v>
      </c>
      <c r="O6" s="17">
        <v>40915</v>
      </c>
      <c r="P6" s="17">
        <v>40917</v>
      </c>
      <c r="Q6" s="17">
        <v>40918</v>
      </c>
      <c r="R6" s="17">
        <v>40919</v>
      </c>
      <c r="S6" s="17">
        <v>40920</v>
      </c>
      <c r="T6" s="17">
        <v>40921</v>
      </c>
      <c r="U6" s="17">
        <v>40922</v>
      </c>
      <c r="V6" s="17">
        <v>40924</v>
      </c>
      <c r="W6" s="17">
        <v>40925</v>
      </c>
      <c r="X6" s="17">
        <v>40926</v>
      </c>
      <c r="Y6" s="17">
        <v>40927</v>
      </c>
      <c r="Z6" s="17">
        <v>40928</v>
      </c>
      <c r="AA6" s="17">
        <v>40931</v>
      </c>
      <c r="AB6" s="17">
        <v>40932</v>
      </c>
      <c r="AC6" s="17">
        <v>40934</v>
      </c>
      <c r="AD6" s="45">
        <v>40947</v>
      </c>
      <c r="AE6" s="17">
        <v>40956</v>
      </c>
      <c r="AF6" s="45"/>
      <c r="AG6" s="14"/>
      <c r="AH6" s="14"/>
      <c r="AI6" s="18" t="s">
        <v>31</v>
      </c>
      <c r="AJ6" s="14"/>
      <c r="AK6" s="14"/>
      <c r="AL6" s="1">
        <v>0</v>
      </c>
      <c r="AM6" s="1">
        <v>12</v>
      </c>
      <c r="AN6" s="1">
        <v>8</v>
      </c>
      <c r="AO6" s="1">
        <v>0</v>
      </c>
      <c r="AP6" s="14"/>
      <c r="AQ6" s="14"/>
      <c r="AX6" s="60">
        <f>SUM(AL6:AW6)</f>
        <v>20</v>
      </c>
      <c r="AY6" s="60">
        <f>AVERAGE(AL6:AW6)</f>
        <v>5</v>
      </c>
    </row>
    <row r="7" spans="1:51" ht="20.25" customHeight="1">
      <c r="B7" s="162"/>
      <c r="C7" s="5">
        <v>3749</v>
      </c>
      <c r="D7" s="5" t="s">
        <v>56</v>
      </c>
      <c r="E7" s="18" t="s">
        <v>26</v>
      </c>
      <c r="F7" s="9">
        <v>1250</v>
      </c>
      <c r="G7" s="14">
        <v>40913</v>
      </c>
      <c r="H7" s="14">
        <v>40933</v>
      </c>
      <c r="I7" s="14"/>
      <c r="J7" s="14"/>
      <c r="K7" s="14"/>
      <c r="L7" s="29" t="s">
        <v>23</v>
      </c>
      <c r="M7" s="5"/>
      <c r="N7" s="5">
        <v>80</v>
      </c>
      <c r="O7" s="5">
        <v>40</v>
      </c>
      <c r="P7" s="5">
        <v>60</v>
      </c>
      <c r="Q7" s="5">
        <v>30</v>
      </c>
      <c r="R7" s="5">
        <v>40</v>
      </c>
      <c r="S7" s="5">
        <v>50</v>
      </c>
      <c r="T7" s="5">
        <v>80</v>
      </c>
      <c r="U7" s="5">
        <v>40</v>
      </c>
      <c r="V7" s="5">
        <v>40</v>
      </c>
      <c r="W7" s="5">
        <v>80</v>
      </c>
      <c r="X7" s="5">
        <v>50</v>
      </c>
      <c r="Y7" s="5">
        <v>80</v>
      </c>
      <c r="Z7" s="5">
        <v>80</v>
      </c>
      <c r="AA7" s="5">
        <v>80</v>
      </c>
      <c r="AB7" s="5">
        <v>50</v>
      </c>
      <c r="AC7" s="5">
        <v>20</v>
      </c>
      <c r="AD7" s="46">
        <v>100</v>
      </c>
      <c r="AE7" s="5">
        <v>170</v>
      </c>
      <c r="AF7" s="46"/>
      <c r="AG7" s="5"/>
      <c r="AH7" s="5"/>
      <c r="AI7" s="18" t="s">
        <v>26</v>
      </c>
      <c r="AJ7" s="5"/>
      <c r="AK7" s="5"/>
      <c r="AL7" s="1">
        <v>1964</v>
      </c>
      <c r="AM7" s="1">
        <f>1806-270</f>
        <v>1536</v>
      </c>
      <c r="AN7" s="1">
        <v>1316</v>
      </c>
      <c r="AO7" s="1">
        <v>1590</v>
      </c>
      <c r="AP7" s="1">
        <v>720</v>
      </c>
      <c r="AQ7" s="1">
        <v>1230</v>
      </c>
      <c r="AX7" s="60">
        <f>SUM(AL7:AW7)</f>
        <v>8356</v>
      </c>
      <c r="AY7" s="60">
        <f>AVERAGE(AL7:AW7)</f>
        <v>1392.6666666666667</v>
      </c>
    </row>
    <row r="8" spans="1:51" ht="20.25" customHeight="1">
      <c r="A8" s="22"/>
      <c r="B8" s="162"/>
      <c r="C8" s="25"/>
      <c r="D8" s="25"/>
      <c r="E8" s="19" t="s">
        <v>2</v>
      </c>
      <c r="F8" s="66">
        <f>F7-(SUM(N7:AG7))</f>
        <v>80</v>
      </c>
      <c r="G8" s="33"/>
      <c r="H8" s="34"/>
      <c r="I8" s="34"/>
      <c r="J8" s="34"/>
      <c r="K8" s="34"/>
      <c r="L8" s="21"/>
      <c r="M8" s="25"/>
      <c r="N8" s="25"/>
      <c r="O8" s="25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44"/>
      <c r="AI8" s="18" t="s">
        <v>29</v>
      </c>
      <c r="AL8" s="1">
        <v>460</v>
      </c>
      <c r="AM8" s="1">
        <v>432</v>
      </c>
      <c r="AN8" s="1">
        <v>0</v>
      </c>
      <c r="AO8" s="1">
        <v>432</v>
      </c>
      <c r="AX8" s="60">
        <f>SUM(AL8:AW8)</f>
        <v>1324</v>
      </c>
      <c r="AY8" s="60">
        <f>AVERAGE(AL8:AW8)</f>
        <v>331</v>
      </c>
    </row>
    <row r="9" spans="1:51" s="4" customFormat="1" ht="20.25" customHeight="1">
      <c r="A9" s="16"/>
      <c r="B9" s="162"/>
      <c r="C9" s="36"/>
      <c r="D9" s="36"/>
      <c r="E9" s="23"/>
      <c r="F9" s="16"/>
      <c r="G9" s="16"/>
      <c r="H9" s="17"/>
      <c r="I9" s="17"/>
      <c r="J9" s="17"/>
      <c r="K9" s="17"/>
      <c r="L9" s="24"/>
      <c r="M9" s="16"/>
      <c r="N9" s="17">
        <v>40928</v>
      </c>
      <c r="O9" s="17">
        <v>40953</v>
      </c>
      <c r="P9" s="17"/>
      <c r="Q9" s="17">
        <v>41017</v>
      </c>
      <c r="R9" s="17">
        <v>41046</v>
      </c>
      <c r="S9" s="17">
        <v>41052</v>
      </c>
      <c r="T9" s="17">
        <v>41176</v>
      </c>
      <c r="U9" s="17">
        <v>41194</v>
      </c>
      <c r="V9" s="17">
        <v>41199</v>
      </c>
      <c r="W9" s="17">
        <v>41284</v>
      </c>
      <c r="X9" s="17"/>
      <c r="Y9" s="17"/>
      <c r="Z9" s="17"/>
      <c r="AA9" s="17"/>
      <c r="AB9" s="17"/>
      <c r="AC9" s="17"/>
      <c r="AD9" s="17"/>
      <c r="AE9" s="17"/>
      <c r="AF9" s="45"/>
      <c r="AG9" s="14"/>
      <c r="AH9" s="14"/>
      <c r="AI9" s="18" t="s">
        <v>30</v>
      </c>
      <c r="AJ9" s="14"/>
      <c r="AK9" s="14"/>
      <c r="AL9" s="1">
        <v>0</v>
      </c>
      <c r="AM9" s="1">
        <v>1000</v>
      </c>
      <c r="AN9" s="1">
        <v>1000</v>
      </c>
      <c r="AO9" s="1">
        <v>0</v>
      </c>
      <c r="AP9" s="14"/>
      <c r="AQ9" s="14"/>
      <c r="AX9" s="60">
        <f>SUM(AL9:AW9)</f>
        <v>2000</v>
      </c>
      <c r="AY9" s="60">
        <f>AVERAGE(AL9:AW9)</f>
        <v>500</v>
      </c>
    </row>
    <row r="10" spans="1:51" ht="20.25" customHeight="1">
      <c r="B10" s="162"/>
      <c r="C10" s="5">
        <v>3753</v>
      </c>
      <c r="D10" s="5" t="s">
        <v>55</v>
      </c>
      <c r="E10" s="18" t="s">
        <v>29</v>
      </c>
      <c r="F10" s="9">
        <v>5000</v>
      </c>
      <c r="G10" s="14">
        <v>40918</v>
      </c>
      <c r="H10" s="14">
        <v>41290</v>
      </c>
      <c r="I10" s="14"/>
      <c r="J10" s="14"/>
      <c r="K10" s="14"/>
      <c r="L10" s="26" t="s">
        <v>20</v>
      </c>
      <c r="M10" s="5"/>
      <c r="N10" s="5">
        <v>136</v>
      </c>
      <c r="O10" s="5">
        <v>50</v>
      </c>
      <c r="P10" s="5">
        <v>1600</v>
      </c>
      <c r="Q10" s="5">
        <v>442</v>
      </c>
      <c r="R10" s="5">
        <v>100</v>
      </c>
      <c r="S10" s="5">
        <v>100</v>
      </c>
      <c r="T10" s="5">
        <v>100</v>
      </c>
      <c r="U10" s="5">
        <v>213</v>
      </c>
      <c r="V10" s="5">
        <v>200</v>
      </c>
      <c r="W10" s="5">
        <v>300</v>
      </c>
      <c r="X10" s="5"/>
      <c r="Y10" s="5"/>
      <c r="Z10" s="5"/>
      <c r="AA10" s="5"/>
      <c r="AB10" s="5"/>
      <c r="AC10" s="5"/>
      <c r="AD10" s="5"/>
      <c r="AE10" s="5"/>
      <c r="AF10" s="46"/>
      <c r="AG10" s="5"/>
      <c r="AH10" s="5"/>
      <c r="AI10" s="18" t="s">
        <v>32</v>
      </c>
      <c r="AJ10" s="5"/>
      <c r="AK10" s="5"/>
      <c r="AL10" s="1">
        <v>0</v>
      </c>
      <c r="AM10" s="1">
        <v>0</v>
      </c>
      <c r="AN10" s="1">
        <v>8</v>
      </c>
      <c r="AO10" s="1">
        <v>24</v>
      </c>
      <c r="AX10" s="60">
        <f>SUM(AL10:AW10)</f>
        <v>32</v>
      </c>
      <c r="AY10" s="60">
        <f>AVERAGE(AL10:AW10)</f>
        <v>8</v>
      </c>
    </row>
    <row r="11" spans="1:51" ht="20.25" customHeight="1">
      <c r="A11" s="22"/>
      <c r="B11" s="162"/>
      <c r="C11" s="25"/>
      <c r="D11" s="25"/>
      <c r="E11" s="19" t="s">
        <v>2</v>
      </c>
      <c r="F11" s="20">
        <f>F10-(SUM(N10:AG10))</f>
        <v>1759</v>
      </c>
      <c r="G11" s="20"/>
      <c r="H11" s="21"/>
      <c r="I11" s="21"/>
      <c r="J11" s="21"/>
      <c r="K11" s="21"/>
      <c r="L11" s="21"/>
      <c r="M11" s="25"/>
      <c r="N11" s="25"/>
      <c r="O11" s="25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44"/>
    </row>
    <row r="12" spans="1:51" s="4" customFormat="1" ht="20.25" customHeight="1">
      <c r="A12" s="16"/>
      <c r="B12" s="162"/>
      <c r="C12" s="36"/>
      <c r="D12" s="36"/>
      <c r="E12" s="23"/>
      <c r="F12" s="16"/>
      <c r="G12" s="16"/>
      <c r="H12" s="17"/>
      <c r="I12" s="17"/>
      <c r="J12" s="17"/>
      <c r="K12" s="17"/>
      <c r="L12" s="24"/>
      <c r="M12" s="16"/>
      <c r="N12" s="17">
        <v>41051</v>
      </c>
      <c r="O12" s="17">
        <v>41059</v>
      </c>
      <c r="P12" s="17">
        <v>41068</v>
      </c>
      <c r="Q12" s="17">
        <v>41076</v>
      </c>
      <c r="R12" s="17">
        <v>41087</v>
      </c>
      <c r="S12" s="17">
        <v>41089</v>
      </c>
      <c r="T12" s="17">
        <v>41102</v>
      </c>
      <c r="U12" s="17">
        <v>41110</v>
      </c>
      <c r="V12" s="17">
        <v>41181</v>
      </c>
      <c r="W12" s="17">
        <v>41184</v>
      </c>
      <c r="X12" s="17"/>
      <c r="Y12" s="17"/>
      <c r="Z12" s="17"/>
      <c r="AA12" s="17"/>
      <c r="AB12" s="17"/>
      <c r="AC12" s="17"/>
      <c r="AD12" s="17"/>
      <c r="AE12" s="17"/>
      <c r="AF12" s="45"/>
      <c r="AG12" s="14"/>
      <c r="AH12" s="14"/>
      <c r="AI12" s="18" t="s">
        <v>30</v>
      </c>
      <c r="AJ12" s="14"/>
      <c r="AK12" s="14"/>
      <c r="AL12" s="1">
        <v>0</v>
      </c>
      <c r="AM12" s="1">
        <v>1000</v>
      </c>
      <c r="AN12" s="1">
        <v>1000</v>
      </c>
      <c r="AO12" s="1">
        <v>0</v>
      </c>
      <c r="AP12" s="14"/>
      <c r="AQ12" s="14"/>
      <c r="AX12" s="60">
        <f>SUM(AL12:AW12)</f>
        <v>2000</v>
      </c>
      <c r="AY12" s="60">
        <f>AVERAGE(AL12:AW12)</f>
        <v>500</v>
      </c>
    </row>
    <row r="13" spans="1:51" ht="20.25" customHeight="1">
      <c r="B13" s="162"/>
      <c r="C13" s="5"/>
      <c r="D13" s="5" t="s">
        <v>105</v>
      </c>
      <c r="E13" s="18" t="s">
        <v>29</v>
      </c>
      <c r="F13" s="9">
        <v>5000</v>
      </c>
      <c r="G13" s="14">
        <v>40918</v>
      </c>
      <c r="H13" s="14">
        <v>41290</v>
      </c>
      <c r="I13" s="14"/>
      <c r="J13" s="14"/>
      <c r="K13" s="14"/>
      <c r="L13" s="26" t="s">
        <v>20</v>
      </c>
      <c r="M13" s="5"/>
      <c r="N13" s="5">
        <v>100</v>
      </c>
      <c r="O13" s="5">
        <v>214</v>
      </c>
      <c r="P13" s="5">
        <v>80</v>
      </c>
      <c r="Q13" s="5">
        <v>235</v>
      </c>
      <c r="R13" s="5">
        <v>144</v>
      </c>
      <c r="S13" s="5">
        <v>190</v>
      </c>
      <c r="T13" s="5">
        <v>108</v>
      </c>
      <c r="U13" s="5">
        <v>240</v>
      </c>
      <c r="V13" s="5">
        <v>150</v>
      </c>
      <c r="W13" s="5">
        <v>250</v>
      </c>
      <c r="X13" s="5"/>
      <c r="Y13" s="5"/>
      <c r="Z13" s="5"/>
      <c r="AA13" s="5"/>
      <c r="AB13" s="5"/>
      <c r="AC13" s="5"/>
      <c r="AD13" s="5"/>
      <c r="AE13" s="5"/>
      <c r="AF13" s="46"/>
      <c r="AG13" s="5"/>
      <c r="AH13" s="5"/>
      <c r="AI13" s="18" t="s">
        <v>32</v>
      </c>
      <c r="AJ13" s="5"/>
      <c r="AK13" s="5"/>
      <c r="AL13" s="1">
        <v>0</v>
      </c>
      <c r="AM13" s="1">
        <v>0</v>
      </c>
      <c r="AN13" s="1">
        <v>8</v>
      </c>
      <c r="AO13" s="1">
        <v>24</v>
      </c>
      <c r="AX13" s="60">
        <f>SUM(AL13:AW13)</f>
        <v>32</v>
      </c>
      <c r="AY13" s="60">
        <f>AVERAGE(AL13:AW13)</f>
        <v>8</v>
      </c>
    </row>
    <row r="14" spans="1:51" ht="20.25" customHeight="1">
      <c r="A14" s="22"/>
      <c r="B14" s="162"/>
      <c r="C14" s="25"/>
      <c r="D14" s="25"/>
      <c r="E14" s="19" t="s">
        <v>2</v>
      </c>
      <c r="F14" s="20">
        <f>F13-(SUM(N13:AG13))</f>
        <v>3289</v>
      </c>
      <c r="G14" s="20"/>
      <c r="H14" s="21"/>
      <c r="I14" s="21"/>
      <c r="J14" s="21"/>
      <c r="K14" s="21"/>
      <c r="L14" s="21"/>
      <c r="M14" s="25"/>
      <c r="N14" s="25"/>
      <c r="O14" s="25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44"/>
    </row>
    <row r="15" spans="1:51" s="4" customFormat="1" ht="20.25" customHeight="1">
      <c r="A15" s="16"/>
      <c r="B15" s="162"/>
      <c r="C15" s="35"/>
      <c r="D15" s="35"/>
      <c r="E15" s="16"/>
      <c r="F15" s="16"/>
      <c r="G15" s="16"/>
      <c r="H15" s="16"/>
      <c r="I15" s="16"/>
      <c r="J15" s="16"/>
      <c r="K15" s="16"/>
      <c r="L15" s="16"/>
      <c r="M15" s="16"/>
      <c r="N15" s="17">
        <v>40948</v>
      </c>
      <c r="O15" s="17">
        <v>41003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5"/>
      <c r="AG15" s="14"/>
      <c r="AH15" s="14"/>
    </row>
    <row r="16" spans="1:51" ht="20.25" customHeight="1">
      <c r="B16" s="162"/>
      <c r="C16" s="5">
        <v>3754</v>
      </c>
      <c r="D16" s="5" t="s">
        <v>57</v>
      </c>
      <c r="E16" s="18" t="s">
        <v>60</v>
      </c>
      <c r="F16" s="9">
        <v>20</v>
      </c>
      <c r="G16" s="14">
        <v>41254</v>
      </c>
      <c r="H16" s="14">
        <v>40938</v>
      </c>
      <c r="I16" s="14"/>
      <c r="J16" s="14"/>
      <c r="K16" s="14"/>
      <c r="L16" s="29" t="s">
        <v>23</v>
      </c>
      <c r="M16" s="5"/>
      <c r="N16" s="5">
        <v>18</v>
      </c>
      <c r="O16" s="5">
        <v>2</v>
      </c>
      <c r="P16" s="5"/>
      <c r="Q16" s="5"/>
      <c r="AF16" s="43"/>
    </row>
    <row r="17" spans="1:51" ht="20.25" customHeight="1">
      <c r="A17" s="22"/>
      <c r="B17" s="162"/>
      <c r="C17" s="55"/>
      <c r="D17" s="22"/>
      <c r="E17" s="19" t="s">
        <v>2</v>
      </c>
      <c r="F17" s="20">
        <f>F16-(SUM(N16:AG16))</f>
        <v>0</v>
      </c>
      <c r="G17" s="33"/>
      <c r="H17" s="34"/>
      <c r="I17" s="34"/>
      <c r="J17" s="34"/>
      <c r="K17" s="34"/>
      <c r="L17" s="21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4"/>
    </row>
    <row r="18" spans="1:51" s="4" customFormat="1" ht="20.25" customHeight="1">
      <c r="A18" s="16"/>
      <c r="B18" s="162"/>
      <c r="C18" s="35"/>
      <c r="D18" s="35"/>
      <c r="E18" s="16"/>
      <c r="F18" s="16"/>
      <c r="G18" s="16"/>
      <c r="H18" s="16"/>
      <c r="I18" s="16"/>
      <c r="J18" s="16"/>
      <c r="K18" s="16"/>
      <c r="L18" s="16"/>
      <c r="M18" s="16"/>
      <c r="N18" s="17">
        <v>40921</v>
      </c>
      <c r="O18" s="17">
        <v>40924</v>
      </c>
      <c r="P18" s="17">
        <v>40925</v>
      </c>
      <c r="Q18" s="17">
        <v>40926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5"/>
      <c r="AG18" s="14"/>
      <c r="AH18" s="14"/>
    </row>
    <row r="19" spans="1:51" ht="20.25" customHeight="1">
      <c r="B19" s="162"/>
      <c r="C19" s="5">
        <v>3757</v>
      </c>
      <c r="D19" s="5" t="s">
        <v>58</v>
      </c>
      <c r="E19" s="18" t="s">
        <v>16</v>
      </c>
      <c r="F19" s="9">
        <v>200</v>
      </c>
      <c r="G19" s="14">
        <v>40920</v>
      </c>
      <c r="H19" s="14">
        <v>40924</v>
      </c>
      <c r="I19" s="14"/>
      <c r="J19" s="14"/>
      <c r="K19" s="14"/>
      <c r="L19" s="29" t="s">
        <v>23</v>
      </c>
      <c r="M19" s="5"/>
      <c r="N19" s="5">
        <v>36</v>
      </c>
      <c r="O19" s="5">
        <v>72</v>
      </c>
      <c r="P19" s="5">
        <v>36</v>
      </c>
      <c r="Q19" s="5">
        <v>56</v>
      </c>
      <c r="AF19" s="43"/>
    </row>
    <row r="20" spans="1:51" ht="20.25" customHeight="1">
      <c r="A20" s="22"/>
      <c r="B20" s="162"/>
      <c r="C20" s="55"/>
      <c r="D20" s="22"/>
      <c r="E20" s="19" t="s">
        <v>2</v>
      </c>
      <c r="F20" s="20">
        <f>F19-(SUM(N19:AG19))</f>
        <v>0</v>
      </c>
      <c r="G20" s="33"/>
      <c r="H20" s="34"/>
      <c r="I20" s="34"/>
      <c r="J20" s="34"/>
      <c r="K20" s="34"/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44"/>
    </row>
    <row r="21" spans="1:51" s="4" customFormat="1" ht="20.25" customHeight="1">
      <c r="A21" s="16"/>
      <c r="B21" s="162"/>
      <c r="C21" s="35"/>
      <c r="D21" s="35"/>
      <c r="E21" s="16"/>
      <c r="F21" s="16"/>
      <c r="G21" s="16"/>
      <c r="H21" s="16"/>
      <c r="I21" s="16"/>
      <c r="J21" s="16"/>
      <c r="K21" s="16"/>
      <c r="L21" s="16"/>
      <c r="M21" s="16"/>
      <c r="N21" s="17">
        <v>40932</v>
      </c>
      <c r="O21" s="17">
        <v>40934</v>
      </c>
      <c r="P21" s="17">
        <v>40948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5"/>
      <c r="AG21" s="14"/>
      <c r="AH21" s="14"/>
    </row>
    <row r="22" spans="1:51" ht="20.25" customHeight="1">
      <c r="B22" s="162"/>
      <c r="C22" s="5">
        <v>3758</v>
      </c>
      <c r="D22" s="5" t="s">
        <v>59</v>
      </c>
      <c r="E22" s="18" t="s">
        <v>18</v>
      </c>
      <c r="F22" s="9">
        <v>90</v>
      </c>
      <c r="G22" s="14">
        <v>40920</v>
      </c>
      <c r="H22" s="14">
        <v>40928</v>
      </c>
      <c r="I22" s="14"/>
      <c r="J22" s="14"/>
      <c r="K22" s="14"/>
      <c r="L22" s="29" t="s">
        <v>23</v>
      </c>
      <c r="M22" s="5"/>
      <c r="N22" s="5">
        <v>20</v>
      </c>
      <c r="O22" s="5">
        <v>64</v>
      </c>
      <c r="P22" s="5">
        <v>6</v>
      </c>
      <c r="Q22" s="5"/>
      <c r="AF22" s="43"/>
    </row>
    <row r="23" spans="1:51" ht="20.25" customHeight="1">
      <c r="A23" s="22"/>
      <c r="B23" s="162"/>
      <c r="C23" s="55"/>
      <c r="D23" s="22"/>
      <c r="E23" s="19" t="s">
        <v>2</v>
      </c>
      <c r="F23" s="20">
        <f>F22-(SUM(N22:AG22))</f>
        <v>0</v>
      </c>
      <c r="G23" s="33"/>
      <c r="H23" s="34"/>
      <c r="I23" s="34"/>
      <c r="J23" s="34"/>
      <c r="K23" s="34"/>
      <c r="L23" s="21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44"/>
    </row>
    <row r="24" spans="1:51" s="4" customFormat="1" ht="20.25" customHeight="1">
      <c r="A24" s="16"/>
      <c r="B24" s="162"/>
      <c r="C24" s="35"/>
      <c r="D24" s="35"/>
      <c r="E24" s="16"/>
      <c r="F24" s="16"/>
      <c r="G24" s="16"/>
      <c r="H24" s="16"/>
      <c r="I24" s="16"/>
      <c r="J24" s="16"/>
      <c r="K24" s="16"/>
      <c r="L24" s="16"/>
      <c r="M24" s="16"/>
      <c r="N24" s="17">
        <v>40922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5"/>
      <c r="AG24" s="14"/>
      <c r="AH24" s="14"/>
    </row>
    <row r="25" spans="1:51" ht="20.25" customHeight="1">
      <c r="B25" s="162"/>
      <c r="C25" s="5">
        <v>3758</v>
      </c>
      <c r="D25" s="5" t="s">
        <v>59</v>
      </c>
      <c r="E25" s="18" t="s">
        <v>31</v>
      </c>
      <c r="F25" s="9">
        <v>10</v>
      </c>
      <c r="G25" s="14">
        <v>40920</v>
      </c>
      <c r="H25" s="14">
        <v>40926</v>
      </c>
      <c r="I25" s="14"/>
      <c r="J25" s="14"/>
      <c r="K25" s="14"/>
      <c r="L25" s="26" t="s">
        <v>20</v>
      </c>
      <c r="M25" s="5"/>
      <c r="N25" s="5">
        <v>10</v>
      </c>
      <c r="O25" s="5"/>
      <c r="P25" s="5"/>
      <c r="Q25" s="5"/>
      <c r="AF25" s="43"/>
    </row>
    <row r="26" spans="1:51" ht="20.25" customHeight="1">
      <c r="A26" s="22"/>
      <c r="B26" s="162"/>
      <c r="C26" s="55"/>
      <c r="D26" s="22"/>
      <c r="E26" s="19" t="s">
        <v>2</v>
      </c>
      <c r="F26" s="20">
        <f>F25-(SUM(N25:AG25))</f>
        <v>0</v>
      </c>
      <c r="G26" s="33"/>
      <c r="H26" s="34"/>
      <c r="I26" s="34"/>
      <c r="J26" s="34"/>
      <c r="K26" s="34"/>
      <c r="L26" s="21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44"/>
    </row>
    <row r="27" spans="1:51" s="4" customFormat="1" ht="20.25" customHeight="1">
      <c r="A27" s="16"/>
      <c r="B27" s="162"/>
      <c r="C27" s="36"/>
      <c r="D27" s="36"/>
      <c r="E27" s="23"/>
      <c r="F27" s="16"/>
      <c r="G27" s="16"/>
      <c r="H27" s="17"/>
      <c r="I27" s="17"/>
      <c r="J27" s="17"/>
      <c r="K27" s="17"/>
      <c r="L27" s="24"/>
      <c r="M27" s="16"/>
      <c r="N27" s="17">
        <v>40939</v>
      </c>
      <c r="O27" s="17">
        <v>40940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5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51" ht="20.25" customHeight="1">
      <c r="B28" s="162"/>
      <c r="C28" s="5">
        <v>3767</v>
      </c>
      <c r="D28" s="5" t="s">
        <v>61</v>
      </c>
      <c r="E28" s="18" t="s">
        <v>16</v>
      </c>
      <c r="F28" s="9">
        <v>360</v>
      </c>
      <c r="G28" s="14">
        <v>40913</v>
      </c>
      <c r="H28" s="14">
        <v>40936</v>
      </c>
      <c r="I28" s="14"/>
      <c r="J28" s="14"/>
      <c r="K28" s="14"/>
      <c r="L28" s="29" t="s">
        <v>23</v>
      </c>
      <c r="M28" s="5"/>
      <c r="N28" s="5">
        <v>150</v>
      </c>
      <c r="O28" s="5">
        <v>210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46"/>
      <c r="AG28" s="5"/>
      <c r="AH28" s="5"/>
      <c r="AI28" s="5"/>
      <c r="AJ28" s="5"/>
      <c r="AK28" s="5"/>
    </row>
    <row r="29" spans="1:51" ht="20.25" customHeight="1" thickBot="1">
      <c r="A29" s="22"/>
      <c r="B29" s="163"/>
      <c r="C29" s="47"/>
      <c r="D29" s="47"/>
      <c r="E29" s="48" t="s">
        <v>2</v>
      </c>
      <c r="F29" s="49">
        <f>F28-(SUM(N28:AG28))</f>
        <v>0</v>
      </c>
      <c r="G29" s="50"/>
      <c r="H29" s="51"/>
      <c r="I29" s="51"/>
      <c r="J29" s="51"/>
      <c r="K29" s="51"/>
      <c r="L29" s="52"/>
      <c r="M29" s="47"/>
      <c r="N29" s="47"/>
      <c r="O29" s="47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4"/>
    </row>
    <row r="30" spans="1:51" s="4" customFormat="1" ht="20.25" customHeight="1">
      <c r="A30" s="16"/>
      <c r="B30" s="164" t="s">
        <v>50</v>
      </c>
      <c r="C30" s="36"/>
      <c r="D30" s="36"/>
      <c r="E30" s="23"/>
      <c r="F30" s="16"/>
      <c r="G30" s="16"/>
      <c r="H30" s="17"/>
      <c r="I30" s="17"/>
      <c r="J30" s="17"/>
      <c r="K30" s="17"/>
      <c r="L30" s="24"/>
      <c r="M30" s="16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5"/>
      <c r="AG30" s="14"/>
      <c r="AH30" s="14"/>
      <c r="AI30" s="18" t="s">
        <v>31</v>
      </c>
      <c r="AJ30" s="14"/>
      <c r="AK30" s="14"/>
      <c r="AL30" s="1">
        <v>0</v>
      </c>
      <c r="AM30" s="1">
        <v>12</v>
      </c>
      <c r="AN30" s="1">
        <v>8</v>
      </c>
      <c r="AO30" s="1">
        <v>0</v>
      </c>
      <c r="AP30" s="14"/>
      <c r="AQ30" s="14"/>
      <c r="AX30" s="60">
        <f>SUM(AL30:AW30)</f>
        <v>20</v>
      </c>
      <c r="AY30" s="60">
        <f>AVERAGE(AL30:AW30)</f>
        <v>5</v>
      </c>
    </row>
    <row r="31" spans="1:51" ht="20.25" customHeight="1">
      <c r="B31" s="165"/>
      <c r="C31" s="5">
        <v>3749</v>
      </c>
      <c r="D31" s="5" t="s">
        <v>56</v>
      </c>
      <c r="E31" s="18" t="s">
        <v>26</v>
      </c>
      <c r="F31" s="9">
        <v>250</v>
      </c>
      <c r="G31" s="14">
        <v>40913</v>
      </c>
      <c r="H31" s="14">
        <v>40933</v>
      </c>
      <c r="I31" s="14"/>
      <c r="J31" s="14"/>
      <c r="K31" s="14"/>
      <c r="L31" s="31" t="s">
        <v>27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46"/>
      <c r="AG31" s="5"/>
      <c r="AH31" s="5"/>
      <c r="AI31" s="18" t="s">
        <v>26</v>
      </c>
      <c r="AJ31" s="5"/>
      <c r="AK31" s="5"/>
      <c r="AL31" s="1">
        <v>1964</v>
      </c>
      <c r="AM31" s="1">
        <f>1806-270</f>
        <v>1536</v>
      </c>
      <c r="AN31" s="1">
        <v>1316</v>
      </c>
      <c r="AO31" s="1">
        <v>1590</v>
      </c>
      <c r="AP31" s="1">
        <v>720</v>
      </c>
      <c r="AQ31" s="1">
        <v>1230</v>
      </c>
      <c r="AX31" s="60">
        <f>SUM(AL31:AW31)</f>
        <v>8356</v>
      </c>
      <c r="AY31" s="60">
        <f>AVERAGE(AL31:AW31)</f>
        <v>1392.6666666666667</v>
      </c>
    </row>
    <row r="32" spans="1:51" ht="20.25" customHeight="1">
      <c r="A32" s="22"/>
      <c r="B32" s="165"/>
      <c r="C32" s="25"/>
      <c r="D32" s="25"/>
      <c r="E32" s="19" t="s">
        <v>2</v>
      </c>
      <c r="F32" s="20">
        <f>F31-(SUM(N31:AG31))</f>
        <v>250</v>
      </c>
      <c r="G32" s="33"/>
      <c r="H32" s="34"/>
      <c r="I32" s="34"/>
      <c r="J32" s="34"/>
      <c r="K32" s="34"/>
      <c r="L32" s="21"/>
      <c r="M32" s="25"/>
      <c r="N32" s="25"/>
      <c r="O32" s="25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44"/>
      <c r="AI32" s="18" t="s">
        <v>29</v>
      </c>
      <c r="AL32" s="1">
        <v>460</v>
      </c>
      <c r="AM32" s="1">
        <v>432</v>
      </c>
      <c r="AN32" s="1">
        <v>0</v>
      </c>
      <c r="AO32" s="1">
        <v>432</v>
      </c>
      <c r="AX32" s="60">
        <f>SUM(AL32:AW32)</f>
        <v>1324</v>
      </c>
      <c r="AY32" s="60">
        <f>AVERAGE(AL32:AW32)</f>
        <v>331</v>
      </c>
    </row>
    <row r="33" spans="1:43" s="4" customFormat="1" ht="20.25" customHeight="1">
      <c r="A33" s="16"/>
      <c r="B33" s="165"/>
      <c r="C33" s="36"/>
      <c r="D33" s="36"/>
      <c r="E33" s="23"/>
      <c r="F33" s="16"/>
      <c r="G33" s="16"/>
      <c r="H33" s="17"/>
      <c r="I33" s="17"/>
      <c r="J33" s="17"/>
      <c r="K33" s="17"/>
      <c r="L33" s="24"/>
      <c r="M33" s="16"/>
      <c r="N33" s="17">
        <v>40948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5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</row>
    <row r="34" spans="1:43" ht="20.25" customHeight="1">
      <c r="B34" s="165"/>
      <c r="C34" s="5">
        <v>3793</v>
      </c>
      <c r="D34" s="5" t="s">
        <v>63</v>
      </c>
      <c r="E34" s="18" t="s">
        <v>16</v>
      </c>
      <c r="F34" s="9">
        <v>100</v>
      </c>
      <c r="G34" s="14">
        <v>40942</v>
      </c>
      <c r="H34" s="14">
        <v>40963</v>
      </c>
      <c r="I34" s="14"/>
      <c r="J34" s="14"/>
      <c r="K34" s="14"/>
      <c r="L34" s="26" t="s">
        <v>20</v>
      </c>
      <c r="M34" s="5"/>
      <c r="N34" s="5">
        <v>100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46"/>
      <c r="AG34" s="5"/>
      <c r="AH34" s="5"/>
      <c r="AI34" s="5"/>
      <c r="AJ34" s="5"/>
      <c r="AK34" s="5"/>
    </row>
    <row r="35" spans="1:43" ht="20.25" customHeight="1" thickBot="1">
      <c r="A35" s="22"/>
      <c r="B35" s="165"/>
      <c r="C35" s="47"/>
      <c r="D35" s="47"/>
      <c r="E35" s="48" t="s">
        <v>2</v>
      </c>
      <c r="F35" s="49">
        <f>F34-(SUM(N34:AG34))</f>
        <v>0</v>
      </c>
      <c r="G35" s="50"/>
      <c r="H35" s="51"/>
      <c r="I35" s="51"/>
      <c r="J35" s="51"/>
      <c r="K35" s="51"/>
      <c r="L35" s="52"/>
      <c r="M35" s="47"/>
      <c r="N35" s="47"/>
      <c r="O35" s="47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4"/>
    </row>
    <row r="36" spans="1:43" s="4" customFormat="1" ht="20.25" customHeight="1">
      <c r="A36" s="16"/>
      <c r="B36" s="165"/>
      <c r="C36" s="36"/>
      <c r="D36" s="36"/>
      <c r="E36" s="23"/>
      <c r="F36" s="16"/>
      <c r="G36" s="16"/>
      <c r="H36" s="17"/>
      <c r="I36" s="17"/>
      <c r="J36" s="17"/>
      <c r="K36" s="17"/>
      <c r="L36" s="24"/>
      <c r="M36" s="16"/>
      <c r="N36" s="17">
        <v>40959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5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</row>
    <row r="37" spans="1:43" ht="20.25" customHeight="1">
      <c r="B37" s="165"/>
      <c r="C37" s="67">
        <v>3805</v>
      </c>
      <c r="D37" s="67" t="s">
        <v>65</v>
      </c>
      <c r="E37" s="18" t="s">
        <v>32</v>
      </c>
      <c r="F37" s="9">
        <v>160</v>
      </c>
      <c r="G37" s="14">
        <v>40954</v>
      </c>
      <c r="H37" s="14">
        <v>40970</v>
      </c>
      <c r="I37" s="14"/>
      <c r="J37" s="14"/>
      <c r="K37" s="14"/>
      <c r="L37" s="26" t="s">
        <v>20</v>
      </c>
      <c r="M37" s="5"/>
      <c r="N37" s="5">
        <v>160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46"/>
      <c r="AG37" s="5"/>
      <c r="AH37" s="5"/>
      <c r="AI37" s="5"/>
      <c r="AJ37" s="5"/>
      <c r="AK37" s="5"/>
    </row>
    <row r="38" spans="1:43" ht="20.25" customHeight="1" thickBot="1">
      <c r="A38" s="22"/>
      <c r="B38" s="165"/>
      <c r="C38" s="47"/>
      <c r="D38" s="47"/>
      <c r="E38" s="48" t="s">
        <v>2</v>
      </c>
      <c r="F38" s="49">
        <f>F37-(SUM(N37:AG37))</f>
        <v>0</v>
      </c>
      <c r="G38" s="50"/>
      <c r="H38" s="51"/>
      <c r="I38" s="51"/>
      <c r="J38" s="51"/>
      <c r="K38" s="51"/>
      <c r="L38" s="52"/>
      <c r="M38" s="47"/>
      <c r="N38" s="47"/>
      <c r="O38" s="47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4"/>
    </row>
    <row r="39" spans="1:43" s="4" customFormat="1" ht="20.25" customHeight="1">
      <c r="A39" s="16"/>
      <c r="B39" s="165"/>
      <c r="C39" s="36"/>
      <c r="D39" s="36"/>
      <c r="E39" s="23"/>
      <c r="F39" s="16"/>
      <c r="G39" s="16"/>
      <c r="H39" s="17"/>
      <c r="I39" s="17"/>
      <c r="J39" s="17"/>
      <c r="K39" s="17"/>
      <c r="L39" s="24"/>
      <c r="M39" s="16"/>
      <c r="N39" s="17">
        <v>40962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45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</row>
    <row r="40" spans="1:43" ht="20.25" customHeight="1">
      <c r="B40" s="165"/>
      <c r="C40" s="67">
        <v>3806</v>
      </c>
      <c r="D40" s="67" t="s">
        <v>66</v>
      </c>
      <c r="E40" s="18" t="s">
        <v>32</v>
      </c>
      <c r="F40" s="9">
        <v>60</v>
      </c>
      <c r="G40" s="14">
        <v>40954</v>
      </c>
      <c r="H40" s="14">
        <v>40974</v>
      </c>
      <c r="I40" s="14"/>
      <c r="J40" s="14"/>
      <c r="K40" s="14"/>
      <c r="L40" s="26" t="s">
        <v>20</v>
      </c>
      <c r="M40" s="5"/>
      <c r="N40" s="68">
        <v>60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46"/>
      <c r="AG40" s="5"/>
      <c r="AH40" s="5"/>
      <c r="AI40" s="5"/>
      <c r="AJ40" s="5"/>
      <c r="AK40" s="5"/>
    </row>
    <row r="41" spans="1:43" ht="20.25" customHeight="1" thickBot="1">
      <c r="A41" s="22"/>
      <c r="B41" s="165"/>
      <c r="C41" s="47"/>
      <c r="D41" s="47"/>
      <c r="E41" s="48" t="s">
        <v>2</v>
      </c>
      <c r="F41" s="49">
        <f>F40-(SUM(N40:AG40))</f>
        <v>0</v>
      </c>
      <c r="G41" s="50"/>
      <c r="H41" s="51"/>
      <c r="I41" s="51"/>
      <c r="J41" s="51"/>
      <c r="K41" s="51"/>
      <c r="L41" s="52"/>
      <c r="M41" s="47"/>
      <c r="N41" s="47"/>
      <c r="O41" s="47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4"/>
    </row>
    <row r="42" spans="1:43" s="4" customFormat="1" ht="20.25" customHeight="1">
      <c r="A42" s="16"/>
      <c r="B42" s="165"/>
      <c r="C42" s="36"/>
      <c r="D42" s="36"/>
      <c r="E42" s="23"/>
      <c r="F42" s="16"/>
      <c r="G42" s="16"/>
      <c r="H42" s="17"/>
      <c r="I42" s="17"/>
      <c r="J42" s="17"/>
      <c r="K42" s="17"/>
      <c r="L42" s="24"/>
      <c r="M42" s="16"/>
      <c r="N42" s="17">
        <v>40962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5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</row>
    <row r="43" spans="1:43" ht="20.25" customHeight="1">
      <c r="B43" s="165"/>
      <c r="C43" s="67">
        <v>3806</v>
      </c>
      <c r="D43" s="67" t="s">
        <v>66</v>
      </c>
      <c r="E43" s="18" t="s">
        <v>60</v>
      </c>
      <c r="F43" s="9">
        <v>20</v>
      </c>
      <c r="G43" s="14">
        <v>40954</v>
      </c>
      <c r="H43" s="14">
        <v>40974</v>
      </c>
      <c r="I43" s="14"/>
      <c r="J43" s="14"/>
      <c r="K43" s="14"/>
      <c r="L43" s="26" t="s">
        <v>20</v>
      </c>
      <c r="M43" s="5"/>
      <c r="N43" s="5">
        <v>20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46"/>
      <c r="AG43" s="5"/>
      <c r="AH43" s="5"/>
      <c r="AI43" s="5"/>
      <c r="AJ43" s="5"/>
      <c r="AK43" s="5"/>
    </row>
    <row r="44" spans="1:43" ht="20.25" customHeight="1" thickBot="1">
      <c r="A44" s="22"/>
      <c r="B44" s="165"/>
      <c r="C44" s="47"/>
      <c r="D44" s="47"/>
      <c r="E44" s="48" t="s">
        <v>2</v>
      </c>
      <c r="F44" s="49">
        <f>F43-(SUM(N43:AG43))</f>
        <v>0</v>
      </c>
      <c r="G44" s="50"/>
      <c r="H44" s="51"/>
      <c r="I44" s="51"/>
      <c r="J44" s="51"/>
      <c r="K44" s="51"/>
      <c r="L44" s="52"/>
      <c r="M44" s="47"/>
      <c r="N44" s="47"/>
      <c r="O44" s="47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4"/>
    </row>
    <row r="45" spans="1:43" s="4" customFormat="1" ht="20.25" customHeight="1">
      <c r="A45" s="16"/>
      <c r="B45" s="165"/>
      <c r="C45" s="36"/>
      <c r="D45" s="36"/>
      <c r="E45" s="23"/>
      <c r="F45" s="16"/>
      <c r="G45" s="16"/>
      <c r="H45" s="17"/>
      <c r="I45" s="17"/>
      <c r="J45" s="17"/>
      <c r="K45" s="17"/>
      <c r="L45" s="24"/>
      <c r="M45" s="16"/>
      <c r="N45" s="17">
        <v>40967</v>
      </c>
      <c r="O45" s="17">
        <v>40976</v>
      </c>
      <c r="P45" s="17">
        <v>40980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5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</row>
    <row r="46" spans="1:43" ht="20.25" customHeight="1">
      <c r="B46" s="165"/>
      <c r="C46" s="5">
        <v>3807</v>
      </c>
      <c r="D46" s="5" t="s">
        <v>64</v>
      </c>
      <c r="E46" s="18" t="s">
        <v>16</v>
      </c>
      <c r="F46" s="9">
        <v>300</v>
      </c>
      <c r="G46" s="14">
        <v>40955</v>
      </c>
      <c r="H46" s="14">
        <v>40945</v>
      </c>
      <c r="I46" s="14"/>
      <c r="J46" s="14"/>
      <c r="K46" s="14"/>
      <c r="L46" s="29" t="s">
        <v>23</v>
      </c>
      <c r="M46" s="5"/>
      <c r="N46" s="5">
        <v>180</v>
      </c>
      <c r="O46" s="5">
        <v>72</v>
      </c>
      <c r="P46" s="5">
        <v>48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46"/>
      <c r="AG46" s="5"/>
      <c r="AH46" s="5"/>
      <c r="AI46" s="5"/>
      <c r="AJ46" s="5"/>
      <c r="AK46" s="5"/>
    </row>
    <row r="47" spans="1:43" ht="20.25" customHeight="1" thickBot="1">
      <c r="A47" s="22"/>
      <c r="B47" s="165"/>
      <c r="C47" s="47"/>
      <c r="D47" s="47"/>
      <c r="E47" s="48" t="s">
        <v>2</v>
      </c>
      <c r="F47" s="49">
        <f>F46-(SUM(N46:AG46))</f>
        <v>0</v>
      </c>
      <c r="G47" s="50"/>
      <c r="H47" s="51"/>
      <c r="I47" s="51"/>
      <c r="J47" s="51"/>
      <c r="K47" s="51"/>
      <c r="L47" s="52"/>
      <c r="M47" s="47"/>
      <c r="N47" s="47"/>
      <c r="O47" s="47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4"/>
    </row>
    <row r="48" spans="1:43" s="4" customFormat="1" ht="20.25" customHeight="1">
      <c r="A48" s="16"/>
      <c r="B48" s="165"/>
      <c r="C48" s="36"/>
      <c r="D48" s="36"/>
      <c r="E48" s="23"/>
      <c r="F48" s="16"/>
      <c r="G48" s="16"/>
      <c r="H48" s="17"/>
      <c r="I48" s="17"/>
      <c r="J48" s="17"/>
      <c r="K48" s="17"/>
      <c r="L48" s="24"/>
      <c r="M48" s="16"/>
      <c r="N48" s="17">
        <v>40980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45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</row>
    <row r="49" spans="1:43" ht="20.25" customHeight="1">
      <c r="B49" s="165"/>
      <c r="C49" s="5">
        <v>3818</v>
      </c>
      <c r="D49" s="5" t="s">
        <v>67</v>
      </c>
      <c r="E49" s="18" t="s">
        <v>16</v>
      </c>
      <c r="F49" s="9">
        <v>300</v>
      </c>
      <c r="G49" s="14">
        <v>40963</v>
      </c>
      <c r="H49" s="14">
        <v>40980</v>
      </c>
      <c r="I49" s="14"/>
      <c r="J49" s="14"/>
      <c r="K49" s="14"/>
      <c r="L49" s="26" t="s">
        <v>20</v>
      </c>
      <c r="M49" s="5"/>
      <c r="N49" s="5">
        <v>300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46"/>
      <c r="AG49" s="5"/>
      <c r="AH49" s="5"/>
      <c r="AI49" s="5"/>
      <c r="AJ49" s="5"/>
      <c r="AK49" s="5"/>
    </row>
    <row r="50" spans="1:43" ht="20.25" customHeight="1" thickBot="1">
      <c r="A50" s="22"/>
      <c r="B50" s="165"/>
      <c r="C50" s="47"/>
      <c r="D50" s="47"/>
      <c r="E50" s="48" t="s">
        <v>2</v>
      </c>
      <c r="F50" s="49">
        <f>F49-(SUM(N49:AG49))</f>
        <v>0</v>
      </c>
      <c r="G50" s="50"/>
      <c r="H50" s="51"/>
      <c r="I50" s="51"/>
      <c r="J50" s="51"/>
      <c r="K50" s="51"/>
      <c r="L50" s="52"/>
      <c r="M50" s="47"/>
      <c r="N50" s="47"/>
      <c r="O50" s="47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4"/>
    </row>
    <row r="51" spans="1:43" s="4" customFormat="1" ht="20.25" customHeight="1">
      <c r="A51" s="16"/>
      <c r="B51" s="165"/>
      <c r="C51" s="36"/>
      <c r="D51" s="36"/>
      <c r="E51" s="23"/>
      <c r="F51" s="16"/>
      <c r="G51" s="16"/>
      <c r="H51" s="17"/>
      <c r="I51" s="17"/>
      <c r="J51" s="17"/>
      <c r="K51" s="17"/>
      <c r="L51" s="24"/>
      <c r="M51" s="16"/>
      <c r="N51" s="17">
        <v>40967</v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5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</row>
    <row r="52" spans="1:43" ht="20.25" customHeight="1">
      <c r="B52" s="165"/>
      <c r="C52" s="5">
        <v>3826</v>
      </c>
      <c r="D52" s="5" t="s">
        <v>70</v>
      </c>
      <c r="E52" s="18" t="s">
        <v>26</v>
      </c>
      <c r="F52" s="9">
        <v>50</v>
      </c>
      <c r="G52" s="14">
        <v>40968</v>
      </c>
      <c r="H52" s="14">
        <v>40989</v>
      </c>
      <c r="I52" s="14"/>
      <c r="J52" s="14"/>
      <c r="K52" s="14"/>
      <c r="L52" s="26" t="s">
        <v>20</v>
      </c>
      <c r="M52" s="5"/>
      <c r="N52" s="5">
        <v>50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46"/>
      <c r="AG52" s="5"/>
      <c r="AH52" s="5"/>
      <c r="AI52" s="5"/>
      <c r="AJ52" s="5"/>
      <c r="AK52" s="5"/>
    </row>
    <row r="53" spans="1:43" ht="20.25" customHeight="1" thickBot="1">
      <c r="B53" s="165"/>
      <c r="C53" s="47"/>
      <c r="D53" s="47"/>
      <c r="E53" s="48" t="s">
        <v>2</v>
      </c>
      <c r="F53" s="49">
        <f>F52-(SUM(N52:AG52))</f>
        <v>0</v>
      </c>
      <c r="G53" s="50"/>
      <c r="H53" s="51"/>
      <c r="I53" s="51"/>
      <c r="J53" s="51"/>
      <c r="K53" s="51"/>
      <c r="L53" s="52"/>
      <c r="M53" s="47"/>
      <c r="N53" s="47"/>
      <c r="O53" s="47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4"/>
    </row>
    <row r="54" spans="1:43" s="4" customFormat="1" ht="20.25" customHeight="1">
      <c r="A54" s="166" t="s">
        <v>68</v>
      </c>
      <c r="B54" s="167"/>
      <c r="C54" s="36"/>
      <c r="D54" s="36"/>
      <c r="E54" s="23"/>
      <c r="F54" s="16"/>
      <c r="G54" s="16"/>
      <c r="H54" s="17"/>
      <c r="I54" s="17"/>
      <c r="J54" s="17"/>
      <c r="K54" s="17"/>
      <c r="L54" s="24"/>
      <c r="M54" s="16"/>
      <c r="N54" s="17">
        <v>40982</v>
      </c>
      <c r="O54" s="17">
        <v>40987</v>
      </c>
      <c r="P54" s="17">
        <v>40996</v>
      </c>
      <c r="Q54" s="17">
        <v>40997</v>
      </c>
      <c r="R54" s="17">
        <v>41001</v>
      </c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5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</row>
    <row r="55" spans="1:43" ht="20.25" customHeight="1">
      <c r="A55" s="168"/>
      <c r="B55" s="169"/>
      <c r="C55" s="5">
        <v>3825</v>
      </c>
      <c r="D55" s="5" t="s">
        <v>69</v>
      </c>
      <c r="E55" s="18" t="s">
        <v>26</v>
      </c>
      <c r="F55" s="9">
        <v>690</v>
      </c>
      <c r="G55" s="14">
        <v>40968</v>
      </c>
      <c r="H55" s="14">
        <v>40962</v>
      </c>
      <c r="I55" s="14"/>
      <c r="J55" s="14"/>
      <c r="K55" s="14"/>
      <c r="L55" s="29" t="s">
        <v>23</v>
      </c>
      <c r="M55" s="5"/>
      <c r="N55" s="5">
        <v>230</v>
      </c>
      <c r="O55" s="5">
        <v>150</v>
      </c>
      <c r="P55" s="5">
        <v>150</v>
      </c>
      <c r="Q55" s="5">
        <v>60</v>
      </c>
      <c r="R55" s="5">
        <v>100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46"/>
      <c r="AG55" s="5"/>
      <c r="AH55" s="5"/>
      <c r="AI55" s="5"/>
      <c r="AJ55" s="5"/>
      <c r="AK55" s="5"/>
    </row>
    <row r="56" spans="1:43" ht="20.25" customHeight="1" thickBot="1">
      <c r="A56" s="168"/>
      <c r="B56" s="169"/>
      <c r="C56" s="47"/>
      <c r="D56" s="47"/>
      <c r="E56" s="48" t="s">
        <v>2</v>
      </c>
      <c r="F56" s="49">
        <f>F55-(SUM(N55:AG55))</f>
        <v>0</v>
      </c>
      <c r="G56" s="50"/>
      <c r="H56" s="51"/>
      <c r="I56" s="51"/>
      <c r="J56" s="51"/>
      <c r="K56" s="51"/>
      <c r="L56" s="52"/>
      <c r="M56" s="47"/>
      <c r="N56" s="47"/>
      <c r="O56" s="47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4"/>
    </row>
    <row r="57" spans="1:43" s="4" customFormat="1" ht="20.25" customHeight="1">
      <c r="A57" s="168"/>
      <c r="B57" s="169"/>
      <c r="C57" s="36"/>
      <c r="D57" s="36"/>
      <c r="E57" s="23"/>
      <c r="F57" s="16"/>
      <c r="G57" s="16"/>
      <c r="H57" s="17"/>
      <c r="I57" s="17"/>
      <c r="J57" s="17"/>
      <c r="K57" s="17"/>
      <c r="L57" s="24"/>
      <c r="M57" s="16"/>
      <c r="N57" s="17">
        <v>40995</v>
      </c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5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</row>
    <row r="58" spans="1:43" ht="20.25" customHeight="1">
      <c r="A58" s="168"/>
      <c r="B58" s="169"/>
      <c r="C58" s="5">
        <v>3830</v>
      </c>
      <c r="D58" s="5" t="s">
        <v>71</v>
      </c>
      <c r="E58" s="18" t="s">
        <v>16</v>
      </c>
      <c r="F58" s="9">
        <v>360</v>
      </c>
      <c r="G58" s="14">
        <v>40973</v>
      </c>
      <c r="H58" s="14">
        <v>40993</v>
      </c>
      <c r="I58" s="14"/>
      <c r="J58" s="14"/>
      <c r="K58" s="14"/>
      <c r="L58" s="29" t="s">
        <v>23</v>
      </c>
      <c r="M58" s="5"/>
      <c r="N58" s="5">
        <v>360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46"/>
      <c r="AG58" s="5"/>
      <c r="AH58" s="5"/>
      <c r="AI58" s="5"/>
      <c r="AJ58" s="5"/>
      <c r="AK58" s="5"/>
    </row>
    <row r="59" spans="1:43" ht="20.25" customHeight="1" thickBot="1">
      <c r="A59" s="168"/>
      <c r="B59" s="169"/>
      <c r="C59" s="47"/>
      <c r="D59" s="47"/>
      <c r="E59" s="48" t="s">
        <v>2</v>
      </c>
      <c r="F59" s="49">
        <f>F58-(SUM(N58:AG58))</f>
        <v>0</v>
      </c>
      <c r="G59" s="50"/>
      <c r="H59" s="51"/>
      <c r="I59" s="51"/>
      <c r="J59" s="51"/>
      <c r="K59" s="51"/>
      <c r="L59" s="52"/>
      <c r="M59" s="47"/>
      <c r="N59" s="47"/>
      <c r="O59" s="47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4"/>
    </row>
    <row r="60" spans="1:43" ht="20.25" customHeight="1">
      <c r="A60" s="168"/>
      <c r="B60" s="169"/>
      <c r="C60" s="39"/>
      <c r="D60" s="39"/>
      <c r="E60" s="39"/>
      <c r="F60" s="39"/>
      <c r="G60" s="39"/>
      <c r="H60" s="58"/>
      <c r="I60" s="58"/>
      <c r="J60" s="58"/>
      <c r="K60" s="58"/>
      <c r="L60" s="58"/>
      <c r="M60" s="39"/>
      <c r="N60" s="70">
        <v>40975</v>
      </c>
      <c r="O60" s="70">
        <v>40987</v>
      </c>
      <c r="P60" s="70">
        <v>40996</v>
      </c>
      <c r="Q60" s="70">
        <v>40998</v>
      </c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69"/>
    </row>
    <row r="61" spans="1:43" ht="20.25" customHeight="1">
      <c r="A61" s="168"/>
      <c r="B61" s="169"/>
      <c r="C61" s="5">
        <v>3831</v>
      </c>
      <c r="D61" s="5" t="s">
        <v>72</v>
      </c>
      <c r="E61" s="18" t="s">
        <v>32</v>
      </c>
      <c r="F61" s="9">
        <v>320</v>
      </c>
      <c r="G61" s="14">
        <v>40974</v>
      </c>
      <c r="H61" s="14">
        <v>40994</v>
      </c>
      <c r="I61" s="14"/>
      <c r="J61" s="14"/>
      <c r="K61" s="14"/>
      <c r="L61" s="29" t="s">
        <v>23</v>
      </c>
      <c r="N61" s="1">
        <v>128</v>
      </c>
      <c r="O61" s="1">
        <v>96</v>
      </c>
      <c r="P61" s="1">
        <v>50</v>
      </c>
      <c r="Q61" s="1">
        <v>46</v>
      </c>
      <c r="AF61" s="43"/>
    </row>
    <row r="62" spans="1:43" ht="20.25" customHeight="1" thickBot="1">
      <c r="A62" s="168"/>
      <c r="B62" s="169"/>
      <c r="C62" s="53"/>
      <c r="D62" s="53"/>
      <c r="E62" s="48" t="s">
        <v>2</v>
      </c>
      <c r="F62" s="49">
        <f>F61-(SUM(N61:AG61))</f>
        <v>0</v>
      </c>
      <c r="G62" s="50"/>
      <c r="H62" s="51"/>
      <c r="I62" s="51"/>
      <c r="J62" s="51"/>
      <c r="K62" s="51"/>
      <c r="L62" s="52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4"/>
    </row>
    <row r="63" spans="1:43" ht="20.25" customHeight="1">
      <c r="A63" s="168"/>
      <c r="B63" s="169"/>
      <c r="C63" s="39"/>
      <c r="D63" s="39"/>
      <c r="E63" s="39"/>
      <c r="F63" s="39"/>
      <c r="G63" s="39"/>
      <c r="H63" s="58"/>
      <c r="I63" s="58"/>
      <c r="J63" s="58"/>
      <c r="K63" s="58"/>
      <c r="L63" s="58"/>
      <c r="M63" s="39"/>
      <c r="N63" s="70">
        <v>40998</v>
      </c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69"/>
    </row>
    <row r="64" spans="1:43" ht="21">
      <c r="A64" s="168"/>
      <c r="B64" s="169"/>
      <c r="C64" s="5">
        <v>3832</v>
      </c>
      <c r="D64" s="5" t="s">
        <v>73</v>
      </c>
      <c r="E64" s="18" t="s">
        <v>32</v>
      </c>
      <c r="F64" s="9">
        <v>50</v>
      </c>
      <c r="G64" s="14">
        <v>40974</v>
      </c>
      <c r="H64" s="14">
        <v>40994</v>
      </c>
      <c r="I64" s="14"/>
      <c r="J64" s="14"/>
      <c r="K64" s="14"/>
      <c r="L64" s="29" t="s">
        <v>23</v>
      </c>
      <c r="N64" s="1">
        <v>50</v>
      </c>
      <c r="AF64" s="43"/>
    </row>
    <row r="65" spans="1:32" ht="16.5" thickBot="1">
      <c r="A65" s="168"/>
      <c r="B65" s="169"/>
      <c r="C65" s="53"/>
      <c r="D65" s="53"/>
      <c r="E65" s="48" t="s">
        <v>2</v>
      </c>
      <c r="F65" s="49">
        <f>F64-(SUM(N64:AG64))</f>
        <v>0</v>
      </c>
      <c r="G65" s="50"/>
      <c r="H65" s="51"/>
      <c r="I65" s="51"/>
      <c r="J65" s="51"/>
      <c r="K65" s="51"/>
      <c r="L65" s="52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4"/>
    </row>
    <row r="66" spans="1:32">
      <c r="A66" s="168"/>
      <c r="B66" s="169"/>
      <c r="C66" s="39"/>
      <c r="D66" s="39"/>
      <c r="E66" s="39"/>
      <c r="F66" s="39"/>
      <c r="G66" s="39"/>
      <c r="H66" s="58"/>
      <c r="I66" s="58"/>
      <c r="J66" s="58"/>
      <c r="K66" s="58"/>
      <c r="L66" s="58"/>
      <c r="M66" s="39"/>
      <c r="N66" s="70">
        <v>41001</v>
      </c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69"/>
    </row>
    <row r="67" spans="1:32" ht="21">
      <c r="A67" s="168"/>
      <c r="B67" s="169"/>
      <c r="C67" s="5">
        <v>3843</v>
      </c>
      <c r="D67" s="5" t="s">
        <v>74</v>
      </c>
      <c r="E67" s="18" t="s">
        <v>77</v>
      </c>
      <c r="F67" s="9">
        <v>36</v>
      </c>
      <c r="G67" s="14">
        <v>40982</v>
      </c>
      <c r="H67" s="14">
        <v>41002</v>
      </c>
      <c r="I67" s="14"/>
      <c r="J67" s="14"/>
      <c r="K67" s="14"/>
      <c r="L67" s="26" t="s">
        <v>20</v>
      </c>
      <c r="N67" s="1">
        <v>36</v>
      </c>
      <c r="AF67" s="43"/>
    </row>
    <row r="68" spans="1:32" ht="16.5" thickBot="1">
      <c r="A68" s="168"/>
      <c r="B68" s="169"/>
      <c r="C68" s="53"/>
      <c r="D68" s="53"/>
      <c r="E68" s="53"/>
      <c r="F68" s="49">
        <f>F67-(SUM(N67:AG67))</f>
        <v>0</v>
      </c>
      <c r="G68" s="50"/>
      <c r="H68" s="51"/>
      <c r="I68" s="51"/>
      <c r="J68" s="51"/>
      <c r="K68" s="51"/>
      <c r="L68" s="52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4"/>
    </row>
    <row r="69" spans="1:32">
      <c r="A69" s="168"/>
      <c r="B69" s="169"/>
      <c r="C69" s="39"/>
      <c r="D69" s="39"/>
      <c r="E69" s="39"/>
      <c r="F69" s="39"/>
      <c r="G69" s="39"/>
      <c r="H69" s="58"/>
      <c r="I69" s="58"/>
      <c r="J69" s="58"/>
      <c r="K69" s="58"/>
      <c r="L69" s="58"/>
      <c r="M69" s="39"/>
      <c r="N69" s="70">
        <v>40994</v>
      </c>
      <c r="O69" s="70">
        <v>40997</v>
      </c>
      <c r="P69" s="70">
        <v>40998</v>
      </c>
      <c r="Q69" s="70">
        <v>41001</v>
      </c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69"/>
    </row>
    <row r="70" spans="1:32" ht="21">
      <c r="A70" s="168"/>
      <c r="B70" s="169"/>
      <c r="C70" s="5">
        <v>3844</v>
      </c>
      <c r="D70" s="5" t="s">
        <v>75</v>
      </c>
      <c r="E70" s="18" t="s">
        <v>18</v>
      </c>
      <c r="F70" s="9">
        <v>224</v>
      </c>
      <c r="G70" s="14">
        <v>40982</v>
      </c>
      <c r="H70" s="14">
        <v>41002</v>
      </c>
      <c r="I70" s="14"/>
      <c r="J70" s="14"/>
      <c r="K70" s="14"/>
      <c r="L70" s="26" t="s">
        <v>20</v>
      </c>
      <c r="N70" s="1">
        <v>80</v>
      </c>
      <c r="O70" s="1">
        <v>64</v>
      </c>
      <c r="P70" s="1">
        <v>20</v>
      </c>
      <c r="Q70" s="1">
        <v>60</v>
      </c>
      <c r="AF70" s="43"/>
    </row>
    <row r="71" spans="1:32" ht="16.5" thickBot="1">
      <c r="A71" s="168"/>
      <c r="B71" s="169"/>
      <c r="C71" s="53"/>
      <c r="D71" s="53"/>
      <c r="E71" s="53"/>
      <c r="F71" s="49">
        <f>F70-(SUM(N70:AG70))</f>
        <v>0</v>
      </c>
      <c r="G71" s="50"/>
      <c r="H71" s="51"/>
      <c r="I71" s="51"/>
      <c r="J71" s="51"/>
      <c r="K71" s="51"/>
      <c r="L71" s="52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4"/>
    </row>
    <row r="72" spans="1:32">
      <c r="A72" s="168"/>
      <c r="B72" s="169"/>
      <c r="C72" s="39"/>
      <c r="D72" s="39"/>
      <c r="E72" s="39"/>
      <c r="F72" s="39"/>
      <c r="G72" s="39"/>
      <c r="H72" s="58"/>
      <c r="I72" s="58"/>
      <c r="J72" s="58"/>
      <c r="K72" s="58"/>
      <c r="L72" s="58"/>
      <c r="M72" s="39"/>
      <c r="N72" s="70">
        <v>41001</v>
      </c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69"/>
    </row>
    <row r="73" spans="1:32" ht="21">
      <c r="A73" s="168"/>
      <c r="B73" s="169"/>
      <c r="C73" s="5">
        <v>3845</v>
      </c>
      <c r="D73" s="5" t="s">
        <v>76</v>
      </c>
      <c r="E73" s="18" t="s">
        <v>16</v>
      </c>
      <c r="F73" s="9">
        <v>40</v>
      </c>
      <c r="G73" s="14">
        <v>40982</v>
      </c>
      <c r="H73" s="14">
        <v>41003</v>
      </c>
      <c r="I73" s="14"/>
      <c r="J73" s="14"/>
      <c r="K73" s="14"/>
      <c r="L73" s="26" t="s">
        <v>20</v>
      </c>
      <c r="N73" s="72">
        <v>40</v>
      </c>
      <c r="AF73" s="43"/>
    </row>
    <row r="74" spans="1:32" ht="16.5" thickBot="1">
      <c r="A74" s="168"/>
      <c r="B74" s="169"/>
      <c r="C74" s="53"/>
      <c r="D74" s="53"/>
      <c r="E74" s="53"/>
      <c r="F74" s="49">
        <f>F73-(SUM(N73:AG73))</f>
        <v>0</v>
      </c>
      <c r="G74" s="50"/>
      <c r="H74" s="51"/>
      <c r="I74" s="51"/>
      <c r="J74" s="51"/>
      <c r="K74" s="51"/>
      <c r="L74" s="52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4"/>
    </row>
    <row r="75" spans="1:32">
      <c r="A75" s="168"/>
      <c r="B75" s="169"/>
      <c r="C75" s="39"/>
      <c r="D75" s="39"/>
      <c r="E75" s="39"/>
      <c r="F75" s="39"/>
      <c r="G75" s="39"/>
      <c r="H75" s="58"/>
      <c r="I75" s="58"/>
      <c r="J75" s="58"/>
      <c r="K75" s="58"/>
      <c r="L75" s="58"/>
      <c r="M75" s="39"/>
      <c r="N75" s="70">
        <v>41003</v>
      </c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69"/>
    </row>
    <row r="76" spans="1:32" ht="21">
      <c r="A76" s="168"/>
      <c r="B76" s="169"/>
      <c r="C76" s="5">
        <v>3845</v>
      </c>
      <c r="D76" s="5" t="s">
        <v>76</v>
      </c>
      <c r="E76" s="18" t="s">
        <v>60</v>
      </c>
      <c r="F76" s="9">
        <v>20</v>
      </c>
      <c r="G76" s="14">
        <v>40982</v>
      </c>
      <c r="H76" s="14">
        <v>41003</v>
      </c>
      <c r="I76" s="14"/>
      <c r="J76" s="14"/>
      <c r="K76" s="14"/>
      <c r="L76" s="26" t="s">
        <v>20</v>
      </c>
      <c r="N76" s="1">
        <v>20</v>
      </c>
      <c r="AF76" s="43"/>
    </row>
    <row r="77" spans="1:32" ht="16.5" thickBot="1">
      <c r="A77" s="168"/>
      <c r="B77" s="169"/>
      <c r="C77" s="53"/>
      <c r="D77" s="53"/>
      <c r="E77" s="53"/>
      <c r="F77" s="49">
        <f>F76-(SUM(N76:AG76))</f>
        <v>0</v>
      </c>
      <c r="G77" s="50"/>
      <c r="H77" s="51"/>
      <c r="I77" s="51"/>
      <c r="J77" s="51"/>
      <c r="K77" s="51"/>
      <c r="L77" s="52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4"/>
    </row>
    <row r="78" spans="1:32">
      <c r="A78" s="168"/>
      <c r="B78" s="169"/>
      <c r="C78" s="39"/>
      <c r="D78" s="39"/>
      <c r="E78" s="39"/>
      <c r="F78" s="39"/>
      <c r="G78" s="39"/>
      <c r="H78" s="58"/>
      <c r="I78" s="58"/>
      <c r="J78" s="58"/>
      <c r="K78" s="58"/>
      <c r="L78" s="58"/>
      <c r="M78" s="39"/>
      <c r="N78" s="70">
        <v>41012</v>
      </c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69"/>
    </row>
    <row r="79" spans="1:32" ht="21">
      <c r="A79" s="168"/>
      <c r="B79" s="169"/>
      <c r="C79" s="5">
        <v>3865</v>
      </c>
      <c r="D79" s="5" t="s">
        <v>78</v>
      </c>
      <c r="E79" s="18" t="s">
        <v>16</v>
      </c>
      <c r="F79" s="9">
        <v>420</v>
      </c>
      <c r="G79" s="14">
        <v>40996</v>
      </c>
      <c r="H79" s="14">
        <v>41017</v>
      </c>
      <c r="I79" s="14"/>
      <c r="J79" s="14"/>
      <c r="K79" s="14"/>
      <c r="L79" s="26" t="s">
        <v>20</v>
      </c>
      <c r="N79" s="72">
        <v>420</v>
      </c>
      <c r="AF79" s="43"/>
    </row>
    <row r="80" spans="1:32" ht="16.5" thickBot="1">
      <c r="A80" s="168"/>
      <c r="B80" s="169"/>
      <c r="C80" s="53"/>
      <c r="D80" s="53"/>
      <c r="E80" s="53"/>
      <c r="F80" s="49">
        <f>F79-(SUM(N79:AG79))</f>
        <v>0</v>
      </c>
      <c r="G80" s="50"/>
      <c r="H80" s="51"/>
      <c r="I80" s="51"/>
      <c r="J80" s="51"/>
      <c r="K80" s="51"/>
      <c r="L80" s="52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4"/>
    </row>
    <row r="81" spans="1:32">
      <c r="A81" s="168"/>
      <c r="B81" s="169"/>
      <c r="C81" s="39"/>
      <c r="D81" s="39"/>
      <c r="E81" s="39"/>
      <c r="F81" s="39"/>
      <c r="G81" s="39"/>
      <c r="H81" s="58"/>
      <c r="I81" s="58"/>
      <c r="J81" s="58"/>
      <c r="K81" s="58"/>
      <c r="L81" s="58"/>
      <c r="M81" s="39"/>
      <c r="N81" s="70">
        <v>41003</v>
      </c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69"/>
    </row>
    <row r="82" spans="1:32" ht="21">
      <c r="A82" s="168"/>
      <c r="B82" s="169"/>
      <c r="C82" s="5">
        <v>3867</v>
      </c>
      <c r="D82" s="5" t="s">
        <v>79</v>
      </c>
      <c r="E82" s="18" t="s">
        <v>16</v>
      </c>
      <c r="F82" s="9">
        <v>80</v>
      </c>
      <c r="G82" s="14">
        <v>40997</v>
      </c>
      <c r="H82" s="14">
        <v>41022</v>
      </c>
      <c r="I82" s="14"/>
      <c r="J82" s="14"/>
      <c r="K82" s="14"/>
      <c r="L82" s="26" t="s">
        <v>20</v>
      </c>
      <c r="N82" s="72">
        <v>80</v>
      </c>
      <c r="AF82" s="43"/>
    </row>
    <row r="83" spans="1:32" ht="16.5" thickBot="1">
      <c r="A83" s="170"/>
      <c r="B83" s="171"/>
      <c r="C83" s="53"/>
      <c r="D83" s="53"/>
      <c r="E83" s="53"/>
      <c r="F83" s="49">
        <f>F82-(SUM(N82:AG82))</f>
        <v>0</v>
      </c>
      <c r="G83" s="50"/>
      <c r="H83" s="51"/>
      <c r="I83" s="51"/>
      <c r="J83" s="51"/>
      <c r="K83" s="51"/>
      <c r="L83" s="52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4"/>
    </row>
    <row r="84" spans="1:32">
      <c r="A84" s="73"/>
      <c r="B84" s="172" t="s">
        <v>80</v>
      </c>
      <c r="C84" s="39"/>
      <c r="D84" s="39"/>
      <c r="E84" s="39"/>
      <c r="F84" s="39"/>
      <c r="G84" s="39"/>
      <c r="H84" s="58"/>
      <c r="I84" s="58"/>
      <c r="J84" s="58"/>
      <c r="K84" s="58"/>
      <c r="L84" s="58"/>
      <c r="M84" s="39"/>
      <c r="N84" s="70">
        <v>41017</v>
      </c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69"/>
    </row>
    <row r="85" spans="1:32" ht="21">
      <c r="A85" s="73"/>
      <c r="B85" s="173"/>
      <c r="C85" s="5">
        <v>3878</v>
      </c>
      <c r="D85" s="5" t="s">
        <v>81</v>
      </c>
      <c r="E85" s="18" t="s">
        <v>82</v>
      </c>
      <c r="F85" s="9">
        <v>20</v>
      </c>
      <c r="G85" s="14">
        <v>41012</v>
      </c>
      <c r="H85" s="14">
        <v>41017</v>
      </c>
      <c r="I85" s="14"/>
      <c r="J85" s="14"/>
      <c r="K85" s="14"/>
      <c r="L85" s="26" t="s">
        <v>20</v>
      </c>
      <c r="N85" s="72">
        <v>20</v>
      </c>
      <c r="AF85" s="43"/>
    </row>
    <row r="86" spans="1:32" ht="16.5" thickBot="1">
      <c r="A86" s="73"/>
      <c r="B86" s="173"/>
      <c r="C86" s="53"/>
      <c r="D86" s="53"/>
      <c r="E86" s="53"/>
      <c r="F86" s="49">
        <f>F85-(SUM(N85:AG85))</f>
        <v>0</v>
      </c>
      <c r="G86" s="50"/>
      <c r="H86" s="51"/>
      <c r="I86" s="51"/>
      <c r="J86" s="51"/>
      <c r="K86" s="51"/>
      <c r="L86" s="52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4"/>
    </row>
    <row r="87" spans="1:32">
      <c r="A87" s="73"/>
      <c r="B87" s="173"/>
      <c r="C87" s="39"/>
      <c r="D87" s="39"/>
      <c r="E87" s="39"/>
      <c r="F87" s="39"/>
      <c r="G87" s="39"/>
      <c r="H87" s="58"/>
      <c r="I87" s="58"/>
      <c r="J87" s="58"/>
      <c r="K87" s="58"/>
      <c r="L87" s="58"/>
      <c r="M87" s="39"/>
      <c r="N87" s="70">
        <v>41017</v>
      </c>
      <c r="O87" s="39"/>
      <c r="P87" s="70">
        <v>41022</v>
      </c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69"/>
    </row>
    <row r="88" spans="1:32" ht="21">
      <c r="A88" s="73"/>
      <c r="B88" s="173"/>
      <c r="C88" s="5">
        <v>3878</v>
      </c>
      <c r="D88" s="5" t="s">
        <v>81</v>
      </c>
      <c r="E88" s="18" t="s">
        <v>31</v>
      </c>
      <c r="F88" s="9">
        <v>80</v>
      </c>
      <c r="G88" s="14">
        <v>41012</v>
      </c>
      <c r="H88" s="14">
        <v>41022</v>
      </c>
      <c r="I88" s="14"/>
      <c r="J88" s="14"/>
      <c r="K88" s="14"/>
      <c r="L88" s="26" t="s">
        <v>20</v>
      </c>
      <c r="N88" s="72">
        <v>30</v>
      </c>
      <c r="P88" s="1">
        <v>50</v>
      </c>
      <c r="AF88" s="43"/>
    </row>
    <row r="89" spans="1:32" ht="16.5" thickBot="1">
      <c r="A89" s="73"/>
      <c r="B89" s="173"/>
      <c r="C89" s="53"/>
      <c r="D89" s="53"/>
      <c r="E89" s="53"/>
      <c r="F89" s="49">
        <f>F88-(SUM(N88:AG88))</f>
        <v>0</v>
      </c>
      <c r="G89" s="50"/>
      <c r="H89" s="51"/>
      <c r="I89" s="51"/>
      <c r="J89" s="51"/>
      <c r="K89" s="51"/>
      <c r="L89" s="52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4"/>
    </row>
    <row r="90" spans="1:32">
      <c r="A90" s="73"/>
      <c r="B90" s="173"/>
      <c r="C90" s="39"/>
      <c r="D90" s="39"/>
      <c r="E90" s="39"/>
      <c r="F90" s="39"/>
      <c r="G90" s="39"/>
      <c r="H90" s="58"/>
      <c r="I90" s="58"/>
      <c r="J90" s="58"/>
      <c r="K90" s="58"/>
      <c r="L90" s="58"/>
      <c r="M90" s="39"/>
      <c r="N90" s="70">
        <v>41022</v>
      </c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69"/>
    </row>
    <row r="91" spans="1:32" ht="21">
      <c r="A91" s="73"/>
      <c r="B91" s="173"/>
      <c r="C91" s="5">
        <v>3878</v>
      </c>
      <c r="D91" s="5" t="s">
        <v>81</v>
      </c>
      <c r="E91" s="18" t="s">
        <v>32</v>
      </c>
      <c r="F91" s="9">
        <v>48</v>
      </c>
      <c r="G91" s="14">
        <v>41012</v>
      </c>
      <c r="H91" s="14">
        <v>41060</v>
      </c>
      <c r="I91" s="14"/>
      <c r="J91" s="14"/>
      <c r="K91" s="14"/>
      <c r="L91" s="26" t="s">
        <v>20</v>
      </c>
      <c r="N91" s="72">
        <v>48</v>
      </c>
      <c r="AF91" s="43"/>
    </row>
    <row r="92" spans="1:32" ht="16.5" thickBot="1">
      <c r="A92" s="73"/>
      <c r="B92" s="173"/>
      <c r="C92" s="53"/>
      <c r="D92" s="53"/>
      <c r="E92" s="53"/>
      <c r="F92" s="49">
        <f>F91-(SUM(N91:AG91))</f>
        <v>0</v>
      </c>
      <c r="G92" s="50"/>
      <c r="H92" s="51"/>
      <c r="I92" s="51"/>
      <c r="J92" s="51"/>
      <c r="K92" s="51"/>
      <c r="L92" s="52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4"/>
    </row>
    <row r="93" spans="1:32">
      <c r="A93" s="73"/>
      <c r="B93" s="173"/>
      <c r="C93" s="39"/>
      <c r="D93" s="39"/>
      <c r="E93" s="39"/>
      <c r="F93" s="39"/>
      <c r="G93" s="39"/>
      <c r="H93" s="58"/>
      <c r="I93" s="58"/>
      <c r="J93" s="58"/>
      <c r="K93" s="58"/>
      <c r="L93" s="58"/>
      <c r="M93" s="39"/>
      <c r="N93" s="70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69"/>
    </row>
    <row r="94" spans="1:32" ht="21">
      <c r="A94" s="73"/>
      <c r="B94" s="173"/>
      <c r="C94" s="5">
        <v>3883</v>
      </c>
      <c r="D94" s="5" t="s">
        <v>83</v>
      </c>
      <c r="E94" s="18" t="s">
        <v>16</v>
      </c>
      <c r="F94" s="9">
        <v>420</v>
      </c>
      <c r="G94" s="14">
        <v>41015</v>
      </c>
      <c r="H94" s="14">
        <v>41032</v>
      </c>
      <c r="I94" s="14"/>
      <c r="J94" s="14"/>
      <c r="K94" s="14"/>
      <c r="L94" s="26" t="s">
        <v>20</v>
      </c>
      <c r="N94" s="72">
        <v>420</v>
      </c>
      <c r="AF94" s="43"/>
    </row>
    <row r="95" spans="1:32" ht="16.5" thickBot="1">
      <c r="A95" s="73"/>
      <c r="B95" s="174"/>
      <c r="C95" s="53"/>
      <c r="D95" s="53"/>
      <c r="E95" s="53"/>
      <c r="F95" s="49">
        <f>F94-(SUM(N94:AG94))</f>
        <v>0</v>
      </c>
      <c r="G95" s="50"/>
      <c r="H95" s="51"/>
      <c r="I95" s="51"/>
      <c r="J95" s="51"/>
      <c r="K95" s="51"/>
      <c r="L95" s="52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4"/>
    </row>
    <row r="96" spans="1:32" ht="15.75" customHeight="1">
      <c r="B96" s="175" t="s">
        <v>96</v>
      </c>
      <c r="C96" s="39"/>
      <c r="D96" s="39"/>
      <c r="E96" s="39"/>
      <c r="F96" s="39"/>
      <c r="G96" s="39"/>
      <c r="H96" s="58"/>
      <c r="I96" s="58"/>
      <c r="J96" s="58"/>
      <c r="K96" s="58"/>
      <c r="L96" s="58"/>
      <c r="M96" s="39"/>
      <c r="N96" s="70">
        <v>41039</v>
      </c>
      <c r="O96" s="70">
        <v>41044</v>
      </c>
      <c r="P96" s="70">
        <v>41051</v>
      </c>
      <c r="Q96" s="70">
        <v>41057</v>
      </c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69"/>
    </row>
    <row r="97" spans="2:32" ht="21">
      <c r="B97" s="176"/>
      <c r="C97" s="71">
        <v>3918</v>
      </c>
      <c r="D97" s="5" t="s">
        <v>88</v>
      </c>
      <c r="E97" s="9" t="s">
        <v>87</v>
      </c>
      <c r="F97" s="9">
        <v>384</v>
      </c>
      <c r="G97" s="14">
        <v>41036</v>
      </c>
      <c r="H97" s="14">
        <v>41060</v>
      </c>
      <c r="I97" s="14"/>
      <c r="J97" s="14"/>
      <c r="K97" s="14"/>
      <c r="L97" s="26" t="s">
        <v>20</v>
      </c>
      <c r="N97" s="1">
        <v>96</v>
      </c>
      <c r="O97" s="1">
        <v>96</v>
      </c>
      <c r="P97" s="1">
        <v>96</v>
      </c>
      <c r="Q97" s="1">
        <v>96</v>
      </c>
      <c r="AF97" s="43"/>
    </row>
    <row r="98" spans="2:32" ht="16.5" thickBot="1">
      <c r="B98" s="176"/>
      <c r="C98" s="76"/>
      <c r="D98" s="53"/>
      <c r="E98" s="53"/>
      <c r="F98" s="49">
        <f>F97-(SUM(N97:AG97))</f>
        <v>0</v>
      </c>
      <c r="G98" s="53"/>
      <c r="H98" s="51"/>
      <c r="I98" s="51"/>
      <c r="J98" s="51"/>
      <c r="K98" s="51"/>
      <c r="L98" s="51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4"/>
    </row>
    <row r="99" spans="2:32">
      <c r="B99" s="176"/>
      <c r="C99" s="77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70">
        <v>41044</v>
      </c>
      <c r="O99" s="70">
        <v>41045</v>
      </c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69"/>
    </row>
    <row r="100" spans="2:32" ht="21">
      <c r="B100" s="176"/>
      <c r="C100" s="71"/>
      <c r="D100" s="5" t="s">
        <v>84</v>
      </c>
      <c r="E100" s="9" t="s">
        <v>85</v>
      </c>
      <c r="F100" s="9">
        <v>68</v>
      </c>
      <c r="G100" s="74">
        <v>41026</v>
      </c>
      <c r="H100" s="74">
        <v>41047</v>
      </c>
      <c r="I100" s="74"/>
      <c r="J100" s="74"/>
      <c r="K100" s="74"/>
      <c r="L100" s="26" t="s">
        <v>20</v>
      </c>
      <c r="N100" s="1">
        <v>16</v>
      </c>
      <c r="O100" s="1">
        <v>36</v>
      </c>
      <c r="P100" s="1">
        <v>16</v>
      </c>
      <c r="AF100" s="43"/>
    </row>
    <row r="101" spans="2:32" ht="16.5" thickBot="1">
      <c r="B101" s="176"/>
      <c r="C101" s="76"/>
      <c r="D101" s="53"/>
      <c r="E101" s="53"/>
      <c r="F101" s="49">
        <f>F100-(SUM(N100:AG100))</f>
        <v>0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4"/>
    </row>
    <row r="102" spans="2:32">
      <c r="B102" s="176"/>
      <c r="C102" s="77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70">
        <v>41059</v>
      </c>
      <c r="O102" s="70">
        <v>41074</v>
      </c>
      <c r="P102" s="70">
        <v>41096</v>
      </c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69"/>
    </row>
    <row r="103" spans="2:32" ht="21">
      <c r="B103" s="176"/>
      <c r="C103" s="71">
        <v>3932</v>
      </c>
      <c r="D103" s="5" t="s">
        <v>86</v>
      </c>
      <c r="E103" s="9" t="s">
        <v>87</v>
      </c>
      <c r="F103" s="9">
        <v>288</v>
      </c>
      <c r="G103" s="74">
        <v>41047</v>
      </c>
      <c r="H103" s="74">
        <v>41090</v>
      </c>
      <c r="I103" s="74"/>
      <c r="J103" s="74"/>
      <c r="K103" s="74"/>
      <c r="L103" s="26" t="s">
        <v>20</v>
      </c>
      <c r="N103" s="1">
        <v>96</v>
      </c>
      <c r="O103" s="1">
        <v>96</v>
      </c>
      <c r="P103" s="1">
        <v>96</v>
      </c>
      <c r="AF103" s="43"/>
    </row>
    <row r="104" spans="2:32" ht="16.5" thickBot="1">
      <c r="B104" s="176"/>
      <c r="C104" s="76"/>
      <c r="D104" s="53"/>
      <c r="E104" s="53"/>
      <c r="F104" s="49">
        <f>F103-(SUM(N103:AG103))</f>
        <v>0</v>
      </c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4"/>
    </row>
    <row r="105" spans="2:32">
      <c r="B105" s="176"/>
      <c r="C105" s="77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70">
        <v>41057</v>
      </c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69"/>
    </row>
    <row r="106" spans="2:32" ht="21">
      <c r="B106" s="176"/>
      <c r="C106" s="71">
        <v>3932</v>
      </c>
      <c r="D106" s="5" t="s">
        <v>86</v>
      </c>
      <c r="E106" s="9" t="s">
        <v>85</v>
      </c>
      <c r="F106" s="9">
        <v>96</v>
      </c>
      <c r="G106" s="74">
        <v>41047</v>
      </c>
      <c r="H106" s="74">
        <v>41090</v>
      </c>
      <c r="I106" s="74"/>
      <c r="J106" s="74"/>
      <c r="K106" s="74"/>
      <c r="L106" s="26" t="s">
        <v>20</v>
      </c>
      <c r="N106" s="1">
        <v>96</v>
      </c>
      <c r="AF106" s="43"/>
    </row>
    <row r="107" spans="2:32" ht="16.5" thickBot="1">
      <c r="B107" s="176"/>
      <c r="C107" s="76"/>
      <c r="D107" s="53"/>
      <c r="E107" s="53"/>
      <c r="F107" s="49">
        <f>F106-(SUM(N106:AG106))</f>
        <v>0</v>
      </c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4"/>
    </row>
    <row r="108" spans="2:32">
      <c r="B108" s="176"/>
      <c r="C108" s="77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70">
        <v>41065</v>
      </c>
      <c r="O108" s="70">
        <v>41073</v>
      </c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69"/>
    </row>
    <row r="109" spans="2:32" ht="21">
      <c r="B109" s="176"/>
      <c r="C109" s="5">
        <v>3941</v>
      </c>
      <c r="D109" s="5" t="s">
        <v>89</v>
      </c>
      <c r="E109" s="9" t="s">
        <v>90</v>
      </c>
      <c r="F109" s="9">
        <v>33</v>
      </c>
      <c r="G109" s="74">
        <v>41081</v>
      </c>
      <c r="H109" s="74">
        <v>41069</v>
      </c>
      <c r="I109" s="74"/>
      <c r="J109" s="74"/>
      <c r="K109" s="74"/>
      <c r="L109" s="26" t="s">
        <v>20</v>
      </c>
      <c r="N109" s="1">
        <v>15</v>
      </c>
      <c r="O109" s="1">
        <v>18</v>
      </c>
      <c r="AF109" s="43"/>
    </row>
    <row r="110" spans="2:32" ht="16.5" thickBot="1">
      <c r="B110" s="176"/>
      <c r="C110" s="76"/>
      <c r="D110" s="53"/>
      <c r="E110" s="53"/>
      <c r="F110" s="49">
        <f>F109-(SUM(N109:AG109))</f>
        <v>0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4"/>
    </row>
    <row r="111" spans="2:32">
      <c r="B111" s="176"/>
      <c r="C111" s="77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79" t="s">
        <v>100</v>
      </c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69"/>
    </row>
    <row r="112" spans="2:32" ht="18.75">
      <c r="B112" s="176"/>
      <c r="C112" s="71"/>
      <c r="D112" s="5" t="s">
        <v>92</v>
      </c>
      <c r="E112" s="9" t="s">
        <v>91</v>
      </c>
      <c r="F112" s="9">
        <v>50</v>
      </c>
      <c r="G112" s="74">
        <v>41057</v>
      </c>
      <c r="H112" s="74">
        <v>41074</v>
      </c>
      <c r="I112" s="74"/>
      <c r="J112" s="74"/>
      <c r="K112" s="74"/>
      <c r="N112" s="1">
        <v>50</v>
      </c>
      <c r="AF112" s="43"/>
    </row>
    <row r="113" spans="2:32" ht="16.5" thickBot="1">
      <c r="B113" s="176"/>
      <c r="C113" s="76"/>
      <c r="D113" s="53"/>
      <c r="E113" s="53"/>
      <c r="F113" s="49">
        <f>F112-(SUM(N112:AG112))</f>
        <v>0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4"/>
    </row>
    <row r="114" spans="2:32">
      <c r="B114" s="176"/>
      <c r="C114" s="77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70">
        <v>41064</v>
      </c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69"/>
    </row>
    <row r="115" spans="2:32" ht="21">
      <c r="B115" s="176"/>
      <c r="C115" s="5">
        <v>3953</v>
      </c>
      <c r="D115" s="5" t="s">
        <v>93</v>
      </c>
      <c r="E115" s="9" t="s">
        <v>91</v>
      </c>
      <c r="F115" s="9">
        <v>75</v>
      </c>
      <c r="G115" s="74">
        <v>41058</v>
      </c>
      <c r="H115" s="74">
        <v>41064</v>
      </c>
      <c r="I115" s="74"/>
      <c r="J115" s="74"/>
      <c r="K115" s="74"/>
      <c r="L115" s="26" t="s">
        <v>20</v>
      </c>
      <c r="N115" s="1">
        <v>75</v>
      </c>
      <c r="AF115" s="43"/>
    </row>
    <row r="116" spans="2:32" ht="16.5" thickBot="1">
      <c r="B116" s="177"/>
      <c r="C116" s="76"/>
      <c r="D116" s="53"/>
      <c r="E116" s="53"/>
      <c r="F116" s="49">
        <f>F115-(SUM(N115:AG115))</f>
        <v>0</v>
      </c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4"/>
    </row>
    <row r="117" spans="2:32">
      <c r="B117" s="178" t="s">
        <v>106</v>
      </c>
      <c r="C117" s="77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70">
        <v>41074</v>
      </c>
      <c r="O117" s="70">
        <v>41092</v>
      </c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69"/>
    </row>
    <row r="118" spans="2:32" ht="21">
      <c r="B118" s="179"/>
      <c r="C118" s="5">
        <v>3964</v>
      </c>
      <c r="D118" s="5" t="s">
        <v>94</v>
      </c>
      <c r="E118" s="9" t="s">
        <v>91</v>
      </c>
      <c r="F118" s="9">
        <v>600</v>
      </c>
      <c r="G118" s="74">
        <v>41064</v>
      </c>
      <c r="H118" s="74">
        <v>41076</v>
      </c>
      <c r="I118" s="74"/>
      <c r="J118" s="74"/>
      <c r="K118" s="74"/>
      <c r="L118" s="29" t="s">
        <v>23</v>
      </c>
      <c r="N118" s="1">
        <v>262</v>
      </c>
      <c r="O118" s="1">
        <v>338</v>
      </c>
      <c r="AF118" s="43"/>
    </row>
    <row r="119" spans="2:32" ht="16.5" thickBot="1">
      <c r="B119" s="179"/>
      <c r="C119" s="53"/>
      <c r="D119" s="53"/>
      <c r="E119" s="53"/>
      <c r="F119" s="49">
        <f>F118-(SUM(N118:AG118))</f>
        <v>0</v>
      </c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4"/>
    </row>
    <row r="120" spans="2:32" ht="15.75">
      <c r="B120" s="179"/>
      <c r="F120" s="75"/>
      <c r="N120" s="8">
        <v>41083</v>
      </c>
      <c r="AF120" s="43"/>
    </row>
    <row r="121" spans="2:32" ht="21">
      <c r="B121" s="179"/>
      <c r="C121" s="5">
        <v>3965</v>
      </c>
      <c r="D121" s="5" t="s">
        <v>97</v>
      </c>
      <c r="E121" s="9" t="s">
        <v>91</v>
      </c>
      <c r="F121" s="9">
        <v>45</v>
      </c>
      <c r="G121" s="74">
        <v>41064</v>
      </c>
      <c r="H121" s="74">
        <v>41090</v>
      </c>
      <c r="I121" s="74"/>
      <c r="J121" s="74"/>
      <c r="K121" s="74"/>
      <c r="L121" s="26" t="s">
        <v>20</v>
      </c>
      <c r="N121" s="8">
        <v>45</v>
      </c>
      <c r="AF121" s="43"/>
    </row>
    <row r="122" spans="2:32" ht="16.5" thickBot="1">
      <c r="B122" s="179"/>
      <c r="F122" s="49">
        <f>F121-(SUM(N121:AG121))</f>
        <v>0</v>
      </c>
      <c r="G122" s="53"/>
      <c r="H122" s="53"/>
      <c r="AF122" s="43"/>
    </row>
    <row r="123" spans="2:32">
      <c r="B123" s="17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70">
        <v>41096</v>
      </c>
      <c r="O123" s="79" t="s">
        <v>100</v>
      </c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69"/>
    </row>
    <row r="124" spans="2:32" ht="18.75">
      <c r="B124" s="179"/>
      <c r="C124" s="5">
        <v>3980</v>
      </c>
      <c r="D124" s="5" t="s">
        <v>95</v>
      </c>
      <c r="E124" s="9" t="s">
        <v>87</v>
      </c>
      <c r="F124" s="9">
        <v>96</v>
      </c>
      <c r="G124" s="74">
        <v>41071</v>
      </c>
      <c r="H124" s="74">
        <v>41110</v>
      </c>
      <c r="I124" s="74"/>
      <c r="J124" s="74"/>
      <c r="K124" s="74"/>
      <c r="N124" s="1">
        <v>16</v>
      </c>
      <c r="O124" s="1">
        <v>80</v>
      </c>
      <c r="AF124" s="43"/>
    </row>
    <row r="125" spans="2:32" ht="16.5" thickBot="1">
      <c r="B125" s="179"/>
      <c r="C125" s="53"/>
      <c r="D125" s="53"/>
      <c r="E125" s="53"/>
      <c r="F125" s="49">
        <f>F124-(SUM(N124:AG124))</f>
        <v>0</v>
      </c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4"/>
    </row>
    <row r="126" spans="2:32">
      <c r="B126" s="17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70">
        <v>41081</v>
      </c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69"/>
    </row>
    <row r="127" spans="2:32" ht="21">
      <c r="B127" s="179"/>
      <c r="C127" s="5">
        <v>3980</v>
      </c>
      <c r="D127" s="5" t="s">
        <v>95</v>
      </c>
      <c r="E127" s="9" t="s">
        <v>85</v>
      </c>
      <c r="F127" s="9">
        <v>24</v>
      </c>
      <c r="G127" s="74">
        <v>41071</v>
      </c>
      <c r="H127" s="74">
        <v>41092</v>
      </c>
      <c r="I127" s="74"/>
      <c r="J127" s="74"/>
      <c r="K127" s="74"/>
      <c r="L127" s="29" t="s">
        <v>23</v>
      </c>
      <c r="N127" s="1">
        <v>24</v>
      </c>
      <c r="AF127" s="43"/>
    </row>
    <row r="128" spans="2:32" ht="16.5" thickBot="1">
      <c r="B128" s="179"/>
      <c r="C128" s="53"/>
      <c r="D128" s="53"/>
      <c r="E128" s="53"/>
      <c r="F128" s="49">
        <f>F127-(SUM(N127:AG127))</f>
        <v>0</v>
      </c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4"/>
    </row>
    <row r="129" spans="2:32">
      <c r="B129" s="17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70">
        <v>41083</v>
      </c>
      <c r="O129" s="70">
        <v>41085</v>
      </c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69"/>
    </row>
    <row r="130" spans="2:32" ht="21">
      <c r="B130" s="179"/>
      <c r="C130" s="5"/>
      <c r="D130" s="5" t="s">
        <v>98</v>
      </c>
      <c r="E130" s="18" t="s">
        <v>26</v>
      </c>
      <c r="F130" s="9">
        <v>300</v>
      </c>
      <c r="G130" s="74">
        <v>41071</v>
      </c>
      <c r="H130" s="74">
        <v>41092</v>
      </c>
      <c r="I130" s="74"/>
      <c r="J130" s="74"/>
      <c r="K130" s="74"/>
      <c r="L130" s="26" t="s">
        <v>20</v>
      </c>
      <c r="N130" s="1">
        <v>200</v>
      </c>
      <c r="O130" s="1">
        <v>100</v>
      </c>
      <c r="AF130" s="43"/>
    </row>
    <row r="131" spans="2:32" ht="16.5" thickBot="1">
      <c r="B131" s="179"/>
      <c r="C131" s="53"/>
      <c r="D131" s="53"/>
      <c r="E131" s="53"/>
      <c r="F131" s="49">
        <f>F130-(SUM(N130:AG130))</f>
        <v>0</v>
      </c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4"/>
    </row>
    <row r="132" spans="2:32">
      <c r="B132" s="17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70">
        <v>41100</v>
      </c>
      <c r="O132" s="70">
        <v>41102</v>
      </c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69"/>
    </row>
    <row r="133" spans="2:32" ht="21">
      <c r="B133" s="179"/>
      <c r="C133" s="5"/>
      <c r="D133" s="5" t="s">
        <v>101</v>
      </c>
      <c r="E133" s="18" t="s">
        <v>26</v>
      </c>
      <c r="F133" s="9">
        <v>210</v>
      </c>
      <c r="G133" s="74">
        <v>41099</v>
      </c>
      <c r="H133" s="74">
        <v>41102</v>
      </c>
      <c r="I133" s="74"/>
      <c r="J133" s="74"/>
      <c r="K133" s="74"/>
      <c r="L133" s="26" t="s">
        <v>20</v>
      </c>
      <c r="N133" s="1">
        <v>140</v>
      </c>
      <c r="O133" s="1">
        <v>70</v>
      </c>
      <c r="AF133" s="43"/>
    </row>
    <row r="134" spans="2:32" ht="16.5" thickBot="1">
      <c r="B134" s="180"/>
      <c r="C134" s="53"/>
      <c r="D134" s="53"/>
      <c r="E134" s="53"/>
      <c r="F134" s="49">
        <f>F133-(SUM(N133:AG133))</f>
        <v>0</v>
      </c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4"/>
    </row>
    <row r="135" spans="2:32" ht="15" customHeight="1">
      <c r="B135" s="181" t="s">
        <v>99</v>
      </c>
      <c r="C135" s="77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70">
        <v>41131</v>
      </c>
      <c r="O135" s="70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69"/>
    </row>
    <row r="136" spans="2:32" ht="21">
      <c r="B136" s="182"/>
      <c r="C136" s="5">
        <v>4033</v>
      </c>
      <c r="D136" s="5" t="s">
        <v>104</v>
      </c>
      <c r="E136" s="9" t="s">
        <v>91</v>
      </c>
      <c r="F136" s="9">
        <v>360</v>
      </c>
      <c r="G136" s="74">
        <v>41110</v>
      </c>
      <c r="H136" s="74">
        <v>41131</v>
      </c>
      <c r="I136" s="74"/>
      <c r="J136" s="74"/>
      <c r="K136" s="74"/>
      <c r="L136" s="26" t="s">
        <v>20</v>
      </c>
      <c r="N136" s="1">
        <v>360</v>
      </c>
      <c r="AF136" s="43"/>
    </row>
    <row r="137" spans="2:32" ht="16.5" thickBot="1">
      <c r="B137" s="182"/>
      <c r="C137" s="53"/>
      <c r="D137" s="53"/>
      <c r="E137" s="53"/>
      <c r="F137" s="49">
        <f>F136-(SUM(N136:AG136))</f>
        <v>0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4"/>
    </row>
    <row r="138" spans="2:32" ht="15.75">
      <c r="B138" s="182"/>
      <c r="F138" s="75"/>
      <c r="N138" s="8">
        <v>41120</v>
      </c>
      <c r="AF138" s="43"/>
    </row>
    <row r="139" spans="2:32" ht="21">
      <c r="B139" s="182"/>
      <c r="C139" s="5"/>
      <c r="D139" s="5" t="s">
        <v>108</v>
      </c>
      <c r="E139" s="18" t="s">
        <v>26</v>
      </c>
      <c r="F139" s="9">
        <v>220</v>
      </c>
      <c r="G139" s="74">
        <v>41115</v>
      </c>
      <c r="H139" s="74">
        <v>41118</v>
      </c>
      <c r="I139" s="74"/>
      <c r="J139" s="74"/>
      <c r="K139" s="74"/>
      <c r="L139" s="29" t="s">
        <v>23</v>
      </c>
      <c r="N139" s="81">
        <v>220</v>
      </c>
      <c r="AF139" s="43"/>
    </row>
    <row r="140" spans="2:32" ht="16.5" thickBot="1">
      <c r="B140" s="182"/>
      <c r="F140" s="49">
        <f>F139-(SUM(N139:AG139))</f>
        <v>0</v>
      </c>
      <c r="G140" s="53"/>
      <c r="H140" s="53"/>
      <c r="AF140" s="43"/>
    </row>
    <row r="141" spans="2:32">
      <c r="B141" s="182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70">
        <v>41120</v>
      </c>
      <c r="O141" s="7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69"/>
    </row>
    <row r="142" spans="2:32" ht="21">
      <c r="B142" s="182"/>
      <c r="C142" s="5">
        <v>4038</v>
      </c>
      <c r="D142" s="5" t="s">
        <v>102</v>
      </c>
      <c r="E142" s="80" t="s">
        <v>60</v>
      </c>
      <c r="F142" s="9">
        <v>20</v>
      </c>
      <c r="G142" s="74">
        <v>41115</v>
      </c>
      <c r="H142" s="74">
        <v>41133</v>
      </c>
      <c r="I142" s="74"/>
      <c r="J142" s="74"/>
      <c r="K142" s="74"/>
      <c r="L142" s="26" t="s">
        <v>20</v>
      </c>
      <c r="N142" s="1">
        <v>20</v>
      </c>
      <c r="AF142" s="43"/>
    </row>
    <row r="143" spans="2:32" ht="16.5" thickBot="1">
      <c r="B143" s="182"/>
      <c r="C143" s="53"/>
      <c r="D143" s="53"/>
      <c r="E143" s="53"/>
      <c r="F143" s="49">
        <f>F142-(SUM(N142:AG142))</f>
        <v>0</v>
      </c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4"/>
    </row>
    <row r="144" spans="2:32">
      <c r="B144" s="182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70">
        <v>41120</v>
      </c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69"/>
    </row>
    <row r="145" spans="1:32" ht="21">
      <c r="B145" s="182"/>
      <c r="C145" s="5">
        <v>4038</v>
      </c>
      <c r="D145" s="5" t="s">
        <v>102</v>
      </c>
      <c r="E145" s="80" t="s">
        <v>103</v>
      </c>
      <c r="F145" s="9">
        <v>2</v>
      </c>
      <c r="G145" s="74">
        <v>41115</v>
      </c>
      <c r="H145" s="74">
        <v>41133</v>
      </c>
      <c r="I145" s="74"/>
      <c r="J145" s="74"/>
      <c r="K145" s="74"/>
      <c r="L145" s="26" t="s">
        <v>20</v>
      </c>
      <c r="N145" s="1">
        <v>2</v>
      </c>
      <c r="AF145" s="43"/>
    </row>
    <row r="146" spans="1:32" ht="16.5" thickBot="1">
      <c r="B146" s="182"/>
      <c r="C146" s="53"/>
      <c r="D146" s="53"/>
      <c r="E146" s="53"/>
      <c r="F146" s="49">
        <f>F145-(SUM(N145:AG145))</f>
        <v>0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4"/>
    </row>
    <row r="147" spans="1:32">
      <c r="B147" s="182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70">
        <v>41123</v>
      </c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69"/>
    </row>
    <row r="148" spans="1:32" ht="21">
      <c r="B148" s="182"/>
      <c r="C148" s="5"/>
      <c r="D148" s="5" t="s">
        <v>109</v>
      </c>
      <c r="E148" s="80" t="s">
        <v>18</v>
      </c>
      <c r="F148" s="9">
        <v>20</v>
      </c>
      <c r="G148" s="74">
        <v>41121</v>
      </c>
      <c r="H148" s="74">
        <v>41142</v>
      </c>
      <c r="I148" s="74"/>
      <c r="J148" s="74"/>
      <c r="K148" s="74"/>
      <c r="L148" s="26" t="s">
        <v>20</v>
      </c>
      <c r="N148" s="1">
        <v>20</v>
      </c>
      <c r="AF148" s="43"/>
    </row>
    <row r="149" spans="1:32" ht="16.5" thickBot="1">
      <c r="B149" s="182"/>
      <c r="C149" s="53"/>
      <c r="D149" s="53"/>
      <c r="E149" s="53"/>
      <c r="F149" s="49">
        <f>F148-(SUM(N148:AG148))</f>
        <v>0</v>
      </c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4"/>
    </row>
    <row r="150" spans="1:32">
      <c r="A150" s="190" t="s">
        <v>107</v>
      </c>
      <c r="B150" s="191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70">
        <v>41143</v>
      </c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69"/>
    </row>
    <row r="151" spans="1:32" ht="21">
      <c r="A151" s="192"/>
      <c r="B151" s="193"/>
      <c r="C151" s="5"/>
      <c r="D151" s="5" t="s">
        <v>111</v>
      </c>
      <c r="E151" s="80" t="s">
        <v>16</v>
      </c>
      <c r="F151" s="9">
        <v>100</v>
      </c>
      <c r="G151" s="74">
        <v>41128</v>
      </c>
      <c r="H151" s="74">
        <v>41149</v>
      </c>
      <c r="I151" s="74"/>
      <c r="J151" s="74"/>
      <c r="K151" s="74"/>
      <c r="L151" s="26" t="s">
        <v>20</v>
      </c>
      <c r="N151" s="1">
        <v>100</v>
      </c>
      <c r="AF151" s="43"/>
    </row>
    <row r="152" spans="1:32" ht="16.5" thickBot="1">
      <c r="A152" s="192"/>
      <c r="B152" s="193"/>
      <c r="C152" s="53"/>
      <c r="D152" s="53"/>
      <c r="E152" s="53"/>
      <c r="F152" s="49">
        <f>F151-(SUM(N151:AG151))</f>
        <v>0</v>
      </c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4"/>
    </row>
    <row r="153" spans="1:32">
      <c r="A153" s="192"/>
      <c r="B153" s="193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70">
        <v>41143</v>
      </c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69"/>
    </row>
    <row r="154" spans="1:32" ht="21">
      <c r="A154" s="192"/>
      <c r="B154" s="193"/>
      <c r="C154" s="5">
        <v>4055</v>
      </c>
      <c r="D154" s="5" t="s">
        <v>110</v>
      </c>
      <c r="E154" s="80" t="s">
        <v>31</v>
      </c>
      <c r="F154" s="9">
        <v>20</v>
      </c>
      <c r="G154" s="74">
        <v>41128</v>
      </c>
      <c r="H154" s="74">
        <v>41149</v>
      </c>
      <c r="I154" s="74"/>
      <c r="J154" s="74"/>
      <c r="K154" s="74"/>
      <c r="L154" s="26" t="s">
        <v>20</v>
      </c>
      <c r="N154" s="1">
        <v>20</v>
      </c>
      <c r="AF154" s="43"/>
    </row>
    <row r="155" spans="1:32" ht="16.5" thickBot="1">
      <c r="A155" s="192"/>
      <c r="B155" s="193"/>
      <c r="C155" s="53"/>
      <c r="D155" s="53"/>
      <c r="E155" s="53"/>
      <c r="F155" s="49">
        <f>F154-(SUM(N154:AG154))</f>
        <v>0</v>
      </c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4"/>
    </row>
    <row r="156" spans="1:32">
      <c r="A156" s="192"/>
      <c r="B156" s="193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70">
        <v>41150</v>
      </c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69"/>
    </row>
    <row r="157" spans="1:32" ht="21">
      <c r="A157" s="192"/>
      <c r="B157" s="193"/>
      <c r="C157" s="5">
        <v>4068</v>
      </c>
      <c r="D157" s="5" t="s">
        <v>112</v>
      </c>
      <c r="E157" s="80" t="s">
        <v>32</v>
      </c>
      <c r="F157" s="9">
        <v>96</v>
      </c>
      <c r="G157" s="74">
        <v>41136</v>
      </c>
      <c r="H157" s="74">
        <v>41158</v>
      </c>
      <c r="I157" s="74"/>
      <c r="J157" s="74"/>
      <c r="K157" s="74"/>
      <c r="L157" s="26" t="s">
        <v>20</v>
      </c>
      <c r="N157" s="1">
        <v>96</v>
      </c>
      <c r="AF157" s="43"/>
    </row>
    <row r="158" spans="1:32" ht="16.5" thickBot="1">
      <c r="A158" s="192"/>
      <c r="B158" s="193"/>
      <c r="C158" s="53"/>
      <c r="D158" s="53"/>
      <c r="E158" s="53"/>
      <c r="F158" s="49">
        <f>F157-(SUM(N157:AG157))</f>
        <v>0</v>
      </c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4"/>
    </row>
    <row r="159" spans="1:32">
      <c r="A159" s="192"/>
      <c r="B159" s="193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70">
        <v>41158</v>
      </c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69"/>
    </row>
    <row r="160" spans="1:32" ht="21">
      <c r="A160" s="192"/>
      <c r="B160" s="193"/>
      <c r="C160" s="5">
        <v>4068</v>
      </c>
      <c r="D160" s="5" t="s">
        <v>112</v>
      </c>
      <c r="E160" s="80" t="s">
        <v>31</v>
      </c>
      <c r="F160" s="9">
        <v>96</v>
      </c>
      <c r="G160" s="74">
        <v>41136</v>
      </c>
      <c r="H160" s="74">
        <v>41158</v>
      </c>
      <c r="I160" s="74"/>
      <c r="J160" s="74"/>
      <c r="K160" s="74"/>
      <c r="L160" s="26" t="s">
        <v>20</v>
      </c>
      <c r="N160" s="1">
        <v>96</v>
      </c>
      <c r="AF160" s="43"/>
    </row>
    <row r="161" spans="1:32" ht="16.5" thickBot="1">
      <c r="A161" s="192"/>
      <c r="B161" s="193"/>
      <c r="C161" s="53"/>
      <c r="D161" s="53"/>
      <c r="E161" s="53"/>
      <c r="F161" s="49">
        <f>F160-(SUM(N160:AG160))</f>
        <v>0</v>
      </c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4"/>
    </row>
    <row r="162" spans="1:32">
      <c r="A162" s="192"/>
      <c r="B162" s="193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70">
        <v>41127</v>
      </c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69"/>
    </row>
    <row r="163" spans="1:32" ht="21">
      <c r="A163" s="192"/>
      <c r="B163" s="193"/>
      <c r="C163" s="5">
        <v>4072</v>
      </c>
      <c r="D163" s="5" t="s">
        <v>113</v>
      </c>
      <c r="E163" s="80" t="s">
        <v>60</v>
      </c>
      <c r="F163" s="9">
        <v>20</v>
      </c>
      <c r="G163" s="74">
        <v>41141</v>
      </c>
      <c r="H163" s="74">
        <v>41162</v>
      </c>
      <c r="I163" s="74"/>
      <c r="J163" s="74"/>
      <c r="K163" s="74"/>
      <c r="L163" s="26" t="s">
        <v>20</v>
      </c>
      <c r="N163" s="1">
        <v>20</v>
      </c>
      <c r="AF163" s="43"/>
    </row>
    <row r="164" spans="1:32" ht="16.5" thickBot="1">
      <c r="A164" s="192"/>
      <c r="B164" s="193"/>
      <c r="C164" s="53"/>
      <c r="D164" s="53"/>
      <c r="E164" s="53"/>
      <c r="F164" s="49">
        <f>F163-(SUM(N163:AG163))</f>
        <v>0</v>
      </c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4"/>
    </row>
    <row r="165" spans="1:32" ht="15.75">
      <c r="A165" s="192"/>
      <c r="B165" s="193"/>
      <c r="C165" s="39"/>
      <c r="D165" s="39"/>
      <c r="E165" s="39"/>
      <c r="F165" s="82"/>
      <c r="G165" s="39"/>
      <c r="H165" s="39"/>
      <c r="I165" s="39"/>
      <c r="J165" s="39"/>
      <c r="K165" s="39"/>
      <c r="L165" s="39"/>
      <c r="M165" s="39"/>
      <c r="N165" s="70">
        <v>41148</v>
      </c>
      <c r="O165" s="70">
        <v>41157</v>
      </c>
      <c r="P165" s="70">
        <v>41158</v>
      </c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69"/>
    </row>
    <row r="166" spans="1:32" ht="21">
      <c r="A166" s="192"/>
      <c r="B166" s="193"/>
      <c r="C166" s="1">
        <v>4082</v>
      </c>
      <c r="D166" s="5" t="s">
        <v>114</v>
      </c>
      <c r="E166" s="80" t="s">
        <v>115</v>
      </c>
      <c r="F166" s="9">
        <v>200</v>
      </c>
      <c r="G166" s="74">
        <v>41148</v>
      </c>
      <c r="H166" s="74">
        <v>41166</v>
      </c>
      <c r="I166" s="74"/>
      <c r="J166" s="74"/>
      <c r="K166" s="74"/>
      <c r="L166" s="26" t="s">
        <v>20</v>
      </c>
      <c r="N166" s="1">
        <v>150</v>
      </c>
      <c r="O166" s="1">
        <v>19</v>
      </c>
      <c r="P166" s="1">
        <v>31</v>
      </c>
      <c r="AF166" s="43"/>
    </row>
    <row r="167" spans="1:32" ht="19.5" thickBot="1">
      <c r="A167" s="192"/>
      <c r="B167" s="193"/>
      <c r="C167" s="53"/>
      <c r="D167" s="47"/>
      <c r="E167" s="83"/>
      <c r="F167" s="49">
        <f>F166-(SUM(N166:AG166))</f>
        <v>0</v>
      </c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4"/>
    </row>
    <row r="168" spans="1:32" ht="15.75">
      <c r="A168" s="192"/>
      <c r="B168" s="193"/>
      <c r="C168" s="39"/>
      <c r="D168" s="39"/>
      <c r="E168" s="39"/>
      <c r="F168" s="82"/>
      <c r="G168" s="39"/>
      <c r="H168" s="39"/>
      <c r="I168" s="39"/>
      <c r="J168" s="39"/>
      <c r="K168" s="39"/>
      <c r="L168" s="39"/>
      <c r="M168" s="39"/>
      <c r="N168" s="70">
        <v>41159</v>
      </c>
      <c r="O168" s="70">
        <v>41104</v>
      </c>
      <c r="P168" s="70">
        <v>41179</v>
      </c>
      <c r="Q168" s="70"/>
      <c r="R168" s="70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69"/>
    </row>
    <row r="169" spans="1:32" ht="21">
      <c r="A169" s="192"/>
      <c r="B169" s="193"/>
      <c r="C169" s="1">
        <v>4088</v>
      </c>
      <c r="D169" s="5" t="s">
        <v>116</v>
      </c>
      <c r="E169" s="80" t="s">
        <v>31</v>
      </c>
      <c r="F169" s="9">
        <v>288</v>
      </c>
      <c r="G169" s="74">
        <v>41150</v>
      </c>
      <c r="H169" s="74">
        <v>41170</v>
      </c>
      <c r="I169" s="74"/>
      <c r="J169" s="74"/>
      <c r="K169" s="74"/>
      <c r="L169" s="26" t="s">
        <v>20</v>
      </c>
      <c r="N169" s="1">
        <v>96</v>
      </c>
      <c r="O169" s="1">
        <v>96</v>
      </c>
      <c r="P169" s="1">
        <v>96</v>
      </c>
      <c r="AF169" s="43"/>
    </row>
    <row r="170" spans="1:32" ht="19.5" thickBot="1">
      <c r="A170" s="192"/>
      <c r="B170" s="193"/>
      <c r="C170" s="53"/>
      <c r="D170" s="47"/>
      <c r="E170" s="83"/>
      <c r="F170" s="49">
        <f>F169-(SUM(N169:AG169))</f>
        <v>0</v>
      </c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4"/>
    </row>
    <row r="171" spans="1:32" ht="15.75">
      <c r="A171" s="192"/>
      <c r="B171" s="193"/>
      <c r="C171" s="39"/>
      <c r="D171" s="39"/>
      <c r="E171" s="39"/>
      <c r="F171" s="82"/>
      <c r="G171" s="39"/>
      <c r="H171" s="39"/>
      <c r="I171" s="39"/>
      <c r="J171" s="39"/>
      <c r="K171" s="39"/>
      <c r="L171" s="39"/>
      <c r="M171" s="39"/>
      <c r="N171" s="70">
        <v>41179</v>
      </c>
      <c r="O171" s="70">
        <v>41104</v>
      </c>
      <c r="P171" s="70">
        <v>41179</v>
      </c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69"/>
    </row>
    <row r="172" spans="1:32" ht="21">
      <c r="A172" s="192"/>
      <c r="B172" s="193"/>
      <c r="C172" s="1">
        <v>4088</v>
      </c>
      <c r="D172" s="5" t="s">
        <v>116</v>
      </c>
      <c r="E172" s="80" t="s">
        <v>32</v>
      </c>
      <c r="F172" s="9">
        <v>384</v>
      </c>
      <c r="G172" s="74">
        <v>41150</v>
      </c>
      <c r="H172" s="74">
        <v>41170</v>
      </c>
      <c r="I172" s="74"/>
      <c r="J172" s="74"/>
      <c r="K172" s="74"/>
      <c r="L172" s="26" t="s">
        <v>20</v>
      </c>
      <c r="N172" s="1">
        <v>96</v>
      </c>
      <c r="O172" s="1">
        <v>96</v>
      </c>
      <c r="P172" s="1">
        <v>96</v>
      </c>
      <c r="AF172" s="43"/>
    </row>
    <row r="173" spans="1:32" ht="19.5" thickBot="1">
      <c r="A173" s="194"/>
      <c r="B173" s="195"/>
      <c r="C173" s="53"/>
      <c r="D173" s="47"/>
      <c r="E173" s="83"/>
      <c r="F173" s="49">
        <f>F172-(SUM(N172:AG172))</f>
        <v>96</v>
      </c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4"/>
    </row>
    <row r="174" spans="1:32" ht="15.75">
      <c r="A174" s="187" t="s">
        <v>120</v>
      </c>
      <c r="B174" s="188"/>
      <c r="C174" s="39"/>
      <c r="D174" s="39"/>
      <c r="E174" s="39"/>
      <c r="F174" s="82"/>
      <c r="G174" s="39"/>
      <c r="H174" s="39"/>
      <c r="I174" s="39"/>
      <c r="J174" s="39"/>
      <c r="K174" s="39"/>
      <c r="L174" s="39"/>
      <c r="M174" s="39"/>
      <c r="N174" s="70">
        <v>41161</v>
      </c>
      <c r="O174" s="70"/>
      <c r="P174" s="70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69"/>
    </row>
    <row r="175" spans="1:32" ht="21">
      <c r="A175" s="189"/>
      <c r="B175" s="189"/>
      <c r="C175" s="1">
        <v>4100</v>
      </c>
      <c r="D175" s="5" t="s">
        <v>117</v>
      </c>
      <c r="E175" s="80" t="s">
        <v>115</v>
      </c>
      <c r="F175" s="9">
        <v>150</v>
      </c>
      <c r="G175" s="74">
        <v>41159</v>
      </c>
      <c r="H175" s="74">
        <v>41163</v>
      </c>
      <c r="I175" s="74"/>
      <c r="J175" s="74"/>
      <c r="K175" s="74"/>
      <c r="L175" s="26" t="s">
        <v>20</v>
      </c>
      <c r="N175" s="1">
        <v>150</v>
      </c>
      <c r="AF175" s="43"/>
    </row>
    <row r="176" spans="1:32" ht="19.5" thickBot="1">
      <c r="A176" s="189"/>
      <c r="B176" s="189"/>
      <c r="C176" s="53"/>
      <c r="D176" s="47"/>
      <c r="E176" s="83"/>
      <c r="F176" s="49">
        <f>F175-(SUM(N175:AG175))</f>
        <v>0</v>
      </c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4"/>
    </row>
    <row r="177" spans="1:32" ht="15.75">
      <c r="A177" s="189"/>
      <c r="B177" s="189"/>
      <c r="C177" s="39"/>
      <c r="D177" s="39"/>
      <c r="E177" s="39"/>
      <c r="F177" s="82"/>
      <c r="G177" s="39"/>
      <c r="H177" s="39"/>
      <c r="I177" s="39"/>
      <c r="J177" s="39"/>
      <c r="K177" s="39"/>
      <c r="L177" s="39"/>
      <c r="M177" s="39"/>
      <c r="N177" s="70">
        <v>41190</v>
      </c>
      <c r="O177" s="70">
        <v>41193</v>
      </c>
      <c r="P177" s="70">
        <v>41195</v>
      </c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69"/>
    </row>
    <row r="178" spans="1:32" ht="21">
      <c r="A178" s="189"/>
      <c r="B178" s="189"/>
      <c r="C178" s="1">
        <v>4101</v>
      </c>
      <c r="D178" s="5" t="s">
        <v>118</v>
      </c>
      <c r="E178" s="80" t="s">
        <v>32</v>
      </c>
      <c r="F178" s="9">
        <v>288</v>
      </c>
      <c r="G178" s="74">
        <v>41159</v>
      </c>
      <c r="H178" s="74">
        <v>41166</v>
      </c>
      <c r="I178" s="74"/>
      <c r="J178" s="74"/>
      <c r="K178" s="74"/>
      <c r="L178" s="29" t="s">
        <v>23</v>
      </c>
      <c r="N178" s="1">
        <v>32</v>
      </c>
      <c r="O178" s="1">
        <v>64</v>
      </c>
      <c r="P178" s="1">
        <v>192</v>
      </c>
      <c r="AF178" s="43"/>
    </row>
    <row r="179" spans="1:32" ht="19.5" thickBot="1">
      <c r="A179" s="189"/>
      <c r="B179" s="189"/>
      <c r="C179" s="53"/>
      <c r="D179" s="47"/>
      <c r="E179" s="83"/>
      <c r="F179" s="49">
        <f>F178-(SUM(N178:AG178))</f>
        <v>0</v>
      </c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4"/>
    </row>
    <row r="180" spans="1:32" ht="15.75">
      <c r="A180" s="189"/>
      <c r="B180" s="189"/>
      <c r="C180" s="39"/>
      <c r="D180" s="39"/>
      <c r="E180" s="39"/>
      <c r="F180" s="82"/>
      <c r="G180" s="39"/>
      <c r="H180" s="39"/>
      <c r="I180" s="39"/>
      <c r="J180" s="39"/>
      <c r="K180" s="39"/>
      <c r="L180" s="39"/>
      <c r="M180" s="39"/>
      <c r="N180" s="70">
        <v>41190</v>
      </c>
      <c r="O180" s="70">
        <v>41193</v>
      </c>
      <c r="P180" s="70">
        <v>41224</v>
      </c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69"/>
    </row>
    <row r="181" spans="1:32" ht="21">
      <c r="A181" s="189"/>
      <c r="B181" s="189"/>
      <c r="C181" s="1">
        <v>4101</v>
      </c>
      <c r="D181" s="5" t="s">
        <v>118</v>
      </c>
      <c r="E181" s="80" t="s">
        <v>31</v>
      </c>
      <c r="F181" s="9">
        <v>224</v>
      </c>
      <c r="G181" s="74">
        <v>41159</v>
      </c>
      <c r="H181" s="74">
        <v>41166</v>
      </c>
      <c r="I181" s="74"/>
      <c r="J181" s="74"/>
      <c r="K181" s="74"/>
      <c r="L181" s="29" t="s">
        <v>23</v>
      </c>
      <c r="N181" s="1">
        <v>112</v>
      </c>
      <c r="O181" s="1">
        <v>108</v>
      </c>
      <c r="P181" s="1">
        <v>4</v>
      </c>
      <c r="AF181" s="43"/>
    </row>
    <row r="182" spans="1:32" ht="19.5" thickBot="1">
      <c r="A182" s="189"/>
      <c r="B182" s="189"/>
      <c r="C182" s="53"/>
      <c r="D182" s="47"/>
      <c r="E182" s="83"/>
      <c r="F182" s="49">
        <f>F181-(SUM(N181:AG181))</f>
        <v>0</v>
      </c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4"/>
    </row>
    <row r="183" spans="1:32" ht="15.75">
      <c r="A183" s="189"/>
      <c r="B183" s="189"/>
      <c r="C183" s="39"/>
      <c r="D183" s="39"/>
      <c r="E183" s="39"/>
      <c r="F183" s="82"/>
      <c r="G183" s="39"/>
      <c r="H183" s="39"/>
      <c r="I183" s="39"/>
      <c r="J183" s="39"/>
      <c r="K183" s="39"/>
      <c r="L183" s="39"/>
      <c r="M183" s="39"/>
      <c r="N183" s="70">
        <v>41179</v>
      </c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69"/>
    </row>
    <row r="184" spans="1:32" ht="21">
      <c r="A184" s="189"/>
      <c r="B184" s="189"/>
      <c r="C184" s="1">
        <v>4101</v>
      </c>
      <c r="D184" s="5" t="s">
        <v>118</v>
      </c>
      <c r="E184" s="80" t="s">
        <v>82</v>
      </c>
      <c r="F184" s="9">
        <v>40</v>
      </c>
      <c r="G184" s="74">
        <v>41159</v>
      </c>
      <c r="H184" s="74">
        <v>41177</v>
      </c>
      <c r="I184" s="74"/>
      <c r="J184" s="74"/>
      <c r="K184" s="74"/>
      <c r="L184" s="26" t="s">
        <v>20</v>
      </c>
      <c r="N184" s="1">
        <v>40</v>
      </c>
      <c r="AF184" s="43"/>
    </row>
    <row r="185" spans="1:32" ht="19.5" thickBot="1">
      <c r="A185" s="189"/>
      <c r="B185" s="189"/>
      <c r="C185" s="53"/>
      <c r="D185" s="47"/>
      <c r="E185" s="83"/>
      <c r="F185" s="49">
        <f>F184-(SUM(N184:AG184))</f>
        <v>0</v>
      </c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4"/>
    </row>
    <row r="186" spans="1:32" ht="15.75">
      <c r="A186" s="189"/>
      <c r="B186" s="189"/>
      <c r="C186" s="39"/>
      <c r="D186" s="39"/>
      <c r="E186" s="39"/>
      <c r="F186" s="82"/>
      <c r="G186" s="39"/>
      <c r="H186" s="39"/>
      <c r="I186" s="39"/>
      <c r="J186" s="39"/>
      <c r="K186" s="39"/>
      <c r="L186" s="39"/>
      <c r="M186" s="39"/>
      <c r="N186" s="70">
        <v>41166</v>
      </c>
      <c r="O186" s="70"/>
      <c r="P186" s="70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69"/>
    </row>
    <row r="187" spans="1:32" ht="21">
      <c r="A187" s="189"/>
      <c r="B187" s="189"/>
      <c r="C187" s="1">
        <v>4102</v>
      </c>
      <c r="D187" s="5" t="s">
        <v>119</v>
      </c>
      <c r="E187" s="80" t="s">
        <v>16</v>
      </c>
      <c r="F187" s="9">
        <v>100</v>
      </c>
      <c r="G187" s="74">
        <v>41159</v>
      </c>
      <c r="H187" s="74">
        <v>41169</v>
      </c>
      <c r="I187" s="74"/>
      <c r="J187" s="74"/>
      <c r="K187" s="74"/>
      <c r="L187" s="26" t="s">
        <v>20</v>
      </c>
      <c r="N187" s="1">
        <v>100</v>
      </c>
      <c r="AF187" s="43"/>
    </row>
    <row r="188" spans="1:32" ht="19.5" thickBot="1">
      <c r="A188" s="189"/>
      <c r="B188" s="189"/>
      <c r="C188" s="53"/>
      <c r="D188" s="47"/>
      <c r="E188" s="83"/>
      <c r="F188" s="49">
        <f>F187-(SUM(N187:AG187))</f>
        <v>0</v>
      </c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4"/>
    </row>
    <row r="189" spans="1:32">
      <c r="A189" s="189"/>
      <c r="B189" s="189"/>
      <c r="C189" s="84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70">
        <v>41179</v>
      </c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69"/>
    </row>
    <row r="190" spans="1:32" ht="21">
      <c r="A190" s="189"/>
      <c r="B190" s="189"/>
      <c r="C190" s="85">
        <v>4121</v>
      </c>
      <c r="D190" s="87" t="s">
        <v>122</v>
      </c>
      <c r="E190" s="80" t="s">
        <v>32</v>
      </c>
      <c r="F190" s="9">
        <v>15</v>
      </c>
      <c r="G190" s="74">
        <v>41177</v>
      </c>
      <c r="H190" s="74">
        <v>41180</v>
      </c>
      <c r="I190" s="74"/>
      <c r="J190" s="74"/>
      <c r="K190" s="74"/>
      <c r="L190" s="26" t="s">
        <v>20</v>
      </c>
      <c r="N190" s="1">
        <v>15</v>
      </c>
      <c r="AF190" s="43"/>
    </row>
    <row r="191" spans="1:32" ht="16.5" thickBot="1">
      <c r="A191" s="189"/>
      <c r="B191" s="189"/>
      <c r="C191" s="86"/>
      <c r="D191" s="88"/>
      <c r="E191" s="53"/>
      <c r="F191" s="49">
        <f>F190-(SUM(N190:AG190))</f>
        <v>0</v>
      </c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4"/>
    </row>
    <row r="192" spans="1:32" ht="15.75">
      <c r="A192" s="189"/>
      <c r="B192" s="189"/>
      <c r="C192" s="84"/>
      <c r="D192" s="89"/>
      <c r="E192" s="39"/>
      <c r="F192" s="39"/>
      <c r="G192" s="39"/>
      <c r="H192" s="39"/>
      <c r="I192" s="39"/>
      <c r="J192" s="39"/>
      <c r="K192" s="39"/>
      <c r="L192" s="39"/>
      <c r="M192" s="39"/>
      <c r="N192" s="70">
        <v>41200</v>
      </c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69"/>
    </row>
    <row r="193" spans="1:32" ht="21">
      <c r="A193" s="189"/>
      <c r="B193" s="189"/>
      <c r="C193" s="85">
        <v>4116</v>
      </c>
      <c r="D193" s="87" t="s">
        <v>121</v>
      </c>
      <c r="E193" s="80" t="s">
        <v>16</v>
      </c>
      <c r="F193" s="9">
        <v>360</v>
      </c>
      <c r="G193" s="74">
        <v>41172</v>
      </c>
      <c r="H193" s="74">
        <v>41192</v>
      </c>
      <c r="I193" s="74"/>
      <c r="J193" s="74"/>
      <c r="K193" s="74"/>
      <c r="L193" s="29" t="s">
        <v>23</v>
      </c>
      <c r="N193" s="1">
        <v>360</v>
      </c>
      <c r="AF193" s="43"/>
    </row>
    <row r="194" spans="1:32" ht="16.5" thickBot="1">
      <c r="A194" s="189"/>
      <c r="B194" s="189"/>
      <c r="C194" s="86"/>
      <c r="D194" s="88"/>
      <c r="E194" s="53"/>
      <c r="F194" s="49">
        <f>F193-(SUM(N193:AG193))</f>
        <v>0</v>
      </c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4"/>
    </row>
    <row r="195" spans="1:32" ht="15.75">
      <c r="B195" s="126" t="s">
        <v>123</v>
      </c>
      <c r="C195" s="84"/>
      <c r="D195" s="89"/>
      <c r="E195" s="39"/>
      <c r="F195" s="39"/>
      <c r="G195" s="39"/>
      <c r="H195" s="39"/>
      <c r="I195" s="39"/>
      <c r="J195" s="39"/>
      <c r="K195" s="39"/>
      <c r="L195" s="39"/>
      <c r="M195" s="39"/>
      <c r="N195" s="70">
        <v>41190</v>
      </c>
      <c r="O195" s="70">
        <v>41193</v>
      </c>
      <c r="P195" s="70">
        <v>41194</v>
      </c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69"/>
    </row>
    <row r="196" spans="1:32" ht="21">
      <c r="B196" s="127"/>
      <c r="C196" s="85">
        <v>4142</v>
      </c>
      <c r="D196" s="87" t="s">
        <v>124</v>
      </c>
      <c r="E196" s="80" t="s">
        <v>115</v>
      </c>
      <c r="F196" s="9">
        <v>300</v>
      </c>
      <c r="G196" s="74">
        <v>41186</v>
      </c>
      <c r="H196" s="74">
        <v>41204</v>
      </c>
      <c r="I196" s="74"/>
      <c r="J196" s="74"/>
      <c r="K196" s="74"/>
      <c r="L196" s="26" t="s">
        <v>20</v>
      </c>
      <c r="N196" s="1">
        <v>150</v>
      </c>
      <c r="O196" s="1">
        <v>100</v>
      </c>
      <c r="P196" s="1">
        <v>50</v>
      </c>
      <c r="AF196" s="43"/>
    </row>
    <row r="197" spans="1:32" ht="16.5" thickBot="1">
      <c r="B197" s="127"/>
      <c r="C197" s="86"/>
      <c r="D197" s="88"/>
      <c r="E197" s="53"/>
      <c r="F197" s="49">
        <f>F196-(SUM(N196:AG196))</f>
        <v>0</v>
      </c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4"/>
    </row>
    <row r="198" spans="1:32" ht="15.75">
      <c r="B198" s="127"/>
      <c r="C198" s="84"/>
      <c r="D198" s="89"/>
      <c r="E198" s="39"/>
      <c r="F198" s="39"/>
      <c r="G198" s="39"/>
      <c r="H198" s="39"/>
      <c r="I198" s="39"/>
      <c r="J198" s="39"/>
      <c r="K198" s="39"/>
      <c r="L198" s="39"/>
      <c r="M198" s="39"/>
      <c r="N198" s="70">
        <v>41202</v>
      </c>
      <c r="O198" s="70">
        <v>41211</v>
      </c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69"/>
    </row>
    <row r="199" spans="1:32" ht="21">
      <c r="B199" s="127"/>
      <c r="C199" s="85"/>
      <c r="D199" s="87" t="s">
        <v>125</v>
      </c>
      <c r="E199" s="80" t="s">
        <v>115</v>
      </c>
      <c r="F199" s="9">
        <v>350</v>
      </c>
      <c r="G199" s="74">
        <v>41197</v>
      </c>
      <c r="H199" s="74">
        <v>41214</v>
      </c>
      <c r="I199" s="74"/>
      <c r="J199" s="74"/>
      <c r="K199" s="74"/>
      <c r="L199" s="26" t="s">
        <v>20</v>
      </c>
      <c r="N199" s="1">
        <v>120</v>
      </c>
      <c r="O199" s="1">
        <v>230</v>
      </c>
      <c r="AF199" s="43"/>
    </row>
    <row r="200" spans="1:32" ht="16.5" thickBot="1">
      <c r="B200" s="128"/>
      <c r="C200" s="86"/>
      <c r="D200" s="53"/>
      <c r="E200" s="53"/>
      <c r="F200" s="49">
        <f>F199-(SUM(N199:AG199))</f>
        <v>0</v>
      </c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4"/>
    </row>
    <row r="201" spans="1:32" ht="15.75">
      <c r="B201" s="148" t="s">
        <v>127</v>
      </c>
      <c r="C201" s="39"/>
      <c r="D201" s="89"/>
      <c r="E201" s="39"/>
      <c r="F201" s="39"/>
      <c r="G201" s="39"/>
      <c r="H201" s="39"/>
      <c r="I201" s="39"/>
      <c r="J201" s="39"/>
      <c r="K201" s="39"/>
      <c r="L201" s="39"/>
      <c r="M201" s="39"/>
      <c r="N201" s="70">
        <v>41235</v>
      </c>
      <c r="O201" s="70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69"/>
    </row>
    <row r="202" spans="1:32" ht="21">
      <c r="B202" s="149"/>
      <c r="C202" s="1">
        <v>4177</v>
      </c>
      <c r="D202" s="87" t="s">
        <v>126</v>
      </c>
      <c r="E202" s="80" t="s">
        <v>16</v>
      </c>
      <c r="F202" s="9">
        <v>180</v>
      </c>
      <c r="G202" s="74">
        <v>41214</v>
      </c>
      <c r="H202" s="74">
        <v>41234</v>
      </c>
      <c r="I202" s="74"/>
      <c r="J202" s="74"/>
      <c r="K202" s="74"/>
      <c r="L202" s="29" t="s">
        <v>23</v>
      </c>
      <c r="N202" s="1">
        <v>180</v>
      </c>
      <c r="AF202" s="43"/>
    </row>
    <row r="203" spans="1:32" ht="16.5" thickBot="1">
      <c r="B203" s="149"/>
      <c r="C203" s="53"/>
      <c r="D203" s="53"/>
      <c r="E203" s="53"/>
      <c r="F203" s="49">
        <f>F202-(SUM(N202:AG202))</f>
        <v>0</v>
      </c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4"/>
    </row>
    <row r="204" spans="1:32" ht="15.75">
      <c r="B204" s="149"/>
      <c r="C204" s="39"/>
      <c r="D204" s="89"/>
      <c r="E204" s="39"/>
      <c r="F204" s="39"/>
      <c r="G204" s="39"/>
      <c r="H204" s="39"/>
      <c r="I204" s="39"/>
      <c r="J204" s="39"/>
      <c r="K204" s="39"/>
      <c r="L204" s="39"/>
      <c r="M204" s="39"/>
      <c r="N204" s="70">
        <v>41235</v>
      </c>
      <c r="O204" s="70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69"/>
    </row>
    <row r="205" spans="1:32" ht="21">
      <c r="B205" s="149"/>
      <c r="C205" s="5">
        <v>4189</v>
      </c>
      <c r="D205" s="87" t="s">
        <v>129</v>
      </c>
      <c r="E205" s="80" t="s">
        <v>82</v>
      </c>
      <c r="F205" s="9">
        <v>260</v>
      </c>
      <c r="G205" s="74">
        <v>41159</v>
      </c>
      <c r="H205" s="74">
        <v>41235</v>
      </c>
      <c r="I205" s="74"/>
      <c r="J205" s="74"/>
      <c r="K205" s="74"/>
      <c r="L205" s="26" t="s">
        <v>20</v>
      </c>
      <c r="N205" s="1">
        <v>260</v>
      </c>
      <c r="AF205" s="43"/>
    </row>
    <row r="206" spans="1:32" ht="16.5" thickBot="1">
      <c r="B206" s="149"/>
      <c r="C206" s="53"/>
      <c r="D206" s="53"/>
      <c r="E206" s="53"/>
      <c r="F206" s="49">
        <f>F205-(SUM(N205:AG205))</f>
        <v>0</v>
      </c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4"/>
    </row>
    <row r="207" spans="1:32" ht="15.75">
      <c r="B207" s="149"/>
      <c r="C207" s="39"/>
      <c r="D207" s="89"/>
      <c r="E207" s="39"/>
      <c r="F207" s="39"/>
      <c r="G207" s="39"/>
      <c r="H207" s="39"/>
      <c r="I207" s="39"/>
      <c r="J207" s="39"/>
      <c r="K207" s="39"/>
      <c r="L207" s="39"/>
      <c r="M207" s="39"/>
      <c r="N207" s="70">
        <v>41235</v>
      </c>
      <c r="O207" s="70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69"/>
    </row>
    <row r="208" spans="1:32" ht="21">
      <c r="B208" s="149"/>
      <c r="C208" s="5">
        <v>4190</v>
      </c>
      <c r="D208" s="87" t="s">
        <v>128</v>
      </c>
      <c r="E208" s="80" t="s">
        <v>16</v>
      </c>
      <c r="F208" s="9">
        <v>40</v>
      </c>
      <c r="G208" s="74">
        <v>41222</v>
      </c>
      <c r="H208" s="74">
        <v>41243</v>
      </c>
      <c r="I208" s="74"/>
      <c r="J208" s="74"/>
      <c r="K208" s="74"/>
      <c r="L208" s="26" t="s">
        <v>20</v>
      </c>
      <c r="N208" s="1">
        <v>40</v>
      </c>
      <c r="AF208" s="43"/>
    </row>
    <row r="209" spans="2:32" ht="16.5" thickBot="1">
      <c r="B209" s="149"/>
      <c r="C209" s="53"/>
      <c r="D209" s="53"/>
      <c r="E209" s="53"/>
      <c r="F209" s="49">
        <f>F208-(SUM(N208:AG208))</f>
        <v>0</v>
      </c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4"/>
    </row>
    <row r="210" spans="2:32" ht="15.75">
      <c r="B210" s="149"/>
      <c r="C210" s="39"/>
      <c r="D210" s="89"/>
      <c r="E210" s="39"/>
      <c r="F210" s="39"/>
      <c r="G210" s="39"/>
      <c r="H210" s="39"/>
      <c r="I210" s="39"/>
      <c r="J210" s="39"/>
      <c r="K210" s="39"/>
      <c r="L210" s="39"/>
      <c r="M210" s="39"/>
      <c r="N210" s="70">
        <v>41227</v>
      </c>
      <c r="O210" s="70">
        <v>41229</v>
      </c>
      <c r="P210" s="70">
        <v>41232</v>
      </c>
      <c r="Q210" s="70">
        <v>41234</v>
      </c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69"/>
    </row>
    <row r="211" spans="2:32" ht="21">
      <c r="B211" s="149"/>
      <c r="C211" s="1">
        <v>4195</v>
      </c>
      <c r="D211" s="87" t="s">
        <v>130</v>
      </c>
      <c r="E211" s="80" t="s">
        <v>115</v>
      </c>
      <c r="F211" s="9">
        <v>400</v>
      </c>
      <c r="G211" s="74">
        <v>41222</v>
      </c>
      <c r="H211" s="74">
        <v>41230</v>
      </c>
      <c r="I211" s="74"/>
      <c r="J211" s="74"/>
      <c r="K211" s="74"/>
      <c r="L211" s="29" t="s">
        <v>23</v>
      </c>
      <c r="N211" s="1">
        <v>200</v>
      </c>
      <c r="O211" s="1">
        <v>80</v>
      </c>
      <c r="P211" s="1">
        <v>62</v>
      </c>
      <c r="Q211" s="1">
        <v>58</v>
      </c>
      <c r="AF211" s="43"/>
    </row>
    <row r="212" spans="2:32" ht="16.5" thickBot="1">
      <c r="B212" s="149"/>
      <c r="C212" s="53"/>
      <c r="D212" s="53"/>
      <c r="E212" s="53"/>
      <c r="F212" s="49">
        <f>F211-(SUM(N211:AG211))</f>
        <v>0</v>
      </c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4"/>
    </row>
    <row r="213" spans="2:32">
      <c r="B213" s="14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70">
        <v>41258</v>
      </c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69"/>
    </row>
    <row r="214" spans="2:32" ht="21">
      <c r="B214" s="149"/>
      <c r="D214" s="5" t="s">
        <v>131</v>
      </c>
      <c r="E214" s="80" t="s">
        <v>16</v>
      </c>
      <c r="F214" s="9">
        <v>40</v>
      </c>
      <c r="G214" s="74">
        <v>41236</v>
      </c>
      <c r="H214" s="74">
        <v>41258</v>
      </c>
      <c r="I214" s="74"/>
      <c r="J214" s="74"/>
      <c r="K214" s="74"/>
      <c r="L214" s="26" t="s">
        <v>20</v>
      </c>
      <c r="N214" s="1">
        <v>40</v>
      </c>
      <c r="AF214" s="43"/>
    </row>
    <row r="215" spans="2:32" ht="16.5" thickBot="1">
      <c r="B215" s="149"/>
      <c r="C215" s="53"/>
      <c r="D215" s="53"/>
      <c r="E215" s="53"/>
      <c r="F215" s="49">
        <f>F214-(SUM(N214:AG214))</f>
        <v>0</v>
      </c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4"/>
    </row>
    <row r="216" spans="2:32">
      <c r="B216" s="14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70">
        <v>41258</v>
      </c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69"/>
    </row>
    <row r="217" spans="2:32" ht="21">
      <c r="B217" s="149"/>
      <c r="D217" s="5" t="s">
        <v>131</v>
      </c>
      <c r="E217" s="80" t="s">
        <v>60</v>
      </c>
      <c r="F217" s="9">
        <v>20</v>
      </c>
      <c r="G217" s="74">
        <v>41236</v>
      </c>
      <c r="H217" s="74">
        <v>41258</v>
      </c>
      <c r="I217" s="74"/>
      <c r="J217" s="74"/>
      <c r="K217" s="74"/>
      <c r="L217" s="26" t="s">
        <v>20</v>
      </c>
      <c r="N217" s="1">
        <v>20</v>
      </c>
      <c r="AF217" s="43"/>
    </row>
    <row r="218" spans="2:32" ht="16.5" thickBot="1">
      <c r="B218" s="150"/>
      <c r="C218" s="53"/>
      <c r="D218" s="53"/>
      <c r="E218" s="53"/>
      <c r="F218" s="49">
        <f>F217-(SUM(N217:AG217))</f>
        <v>0</v>
      </c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4"/>
    </row>
    <row r="219" spans="2:32" ht="15.75">
      <c r="B219" s="151" t="s">
        <v>49</v>
      </c>
      <c r="F219" s="75"/>
      <c r="N219" s="8">
        <v>41296</v>
      </c>
      <c r="O219" s="8">
        <v>41298</v>
      </c>
      <c r="AF219" s="43"/>
    </row>
    <row r="220" spans="2:32" ht="21">
      <c r="B220" s="152"/>
      <c r="C220" s="5">
        <v>4217</v>
      </c>
      <c r="D220" s="5" t="s">
        <v>138</v>
      </c>
      <c r="E220" s="9" t="s">
        <v>139</v>
      </c>
      <c r="F220" s="9">
        <v>360</v>
      </c>
      <c r="G220" s="74">
        <v>41254</v>
      </c>
      <c r="H220" s="74">
        <v>41281</v>
      </c>
      <c r="I220" s="74"/>
      <c r="J220" s="74"/>
      <c r="K220" s="74"/>
      <c r="L220" s="29" t="s">
        <v>23</v>
      </c>
      <c r="N220" s="1">
        <v>200</v>
      </c>
      <c r="O220" s="1">
        <v>160</v>
      </c>
      <c r="AF220" s="43"/>
    </row>
    <row r="221" spans="2:32" ht="16.5" thickBot="1">
      <c r="B221" s="152"/>
      <c r="F221" s="49">
        <f>F220-(SUM(N220:AG220))</f>
        <v>0</v>
      </c>
      <c r="G221" s="53"/>
      <c r="H221" s="53"/>
      <c r="AF221" s="43"/>
    </row>
    <row r="222" spans="2:32">
      <c r="B222" s="152"/>
      <c r="C222" s="84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70">
        <v>41283</v>
      </c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69"/>
    </row>
    <row r="223" spans="2:32" ht="21">
      <c r="B223" s="152"/>
      <c r="C223" s="97" t="s">
        <v>141</v>
      </c>
      <c r="D223" s="5" t="s">
        <v>136</v>
      </c>
      <c r="E223" s="80" t="s">
        <v>16</v>
      </c>
      <c r="F223" s="9">
        <v>40</v>
      </c>
      <c r="G223" s="74">
        <v>41264</v>
      </c>
      <c r="H223" s="74">
        <v>40919</v>
      </c>
      <c r="I223" s="74"/>
      <c r="J223" s="74"/>
      <c r="K223" s="74"/>
      <c r="L223" s="26" t="s">
        <v>20</v>
      </c>
      <c r="N223" s="1">
        <v>40</v>
      </c>
      <c r="AF223" s="43"/>
    </row>
    <row r="224" spans="2:32" ht="16.5" thickBot="1">
      <c r="B224" s="152"/>
      <c r="C224" s="86"/>
      <c r="D224" s="53"/>
      <c r="E224" s="53"/>
      <c r="F224" s="49">
        <f>F223-(SUM(N223:AG223))</f>
        <v>0</v>
      </c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4"/>
    </row>
    <row r="225" spans="2:3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153">
        <v>2013</v>
      </c>
      <c r="O225" s="153"/>
      <c r="P225" s="153"/>
      <c r="Q225" s="153"/>
      <c r="R225" s="153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</row>
    <row r="226" spans="2:3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154"/>
      <c r="O226" s="154"/>
      <c r="P226" s="154"/>
      <c r="Q226" s="154"/>
      <c r="R226" s="154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</row>
    <row r="227" spans="2:32" ht="15.75" thickBot="1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154"/>
      <c r="O227" s="154"/>
      <c r="P227" s="154"/>
      <c r="Q227" s="154"/>
      <c r="R227" s="154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</row>
    <row r="228" spans="2:32">
      <c r="B228" s="158" t="s">
        <v>62</v>
      </c>
      <c r="C228" s="84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70">
        <v>41283</v>
      </c>
      <c r="O228" s="70">
        <v>41296</v>
      </c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69"/>
    </row>
    <row r="229" spans="2:32" ht="21">
      <c r="B229" s="158"/>
      <c r="C229" s="85">
        <v>4228</v>
      </c>
      <c r="D229" s="5" t="s">
        <v>142</v>
      </c>
      <c r="E229" s="80" t="s">
        <v>32</v>
      </c>
      <c r="F229" s="9">
        <v>256</v>
      </c>
      <c r="G229" s="74">
        <v>41281</v>
      </c>
      <c r="H229" s="74">
        <v>41283</v>
      </c>
      <c r="I229" s="74"/>
      <c r="J229" s="74"/>
      <c r="K229" s="74"/>
      <c r="L229" s="26" t="s">
        <v>20</v>
      </c>
      <c r="N229" s="1">
        <v>128</v>
      </c>
      <c r="O229" s="1">
        <v>128</v>
      </c>
      <c r="AF229" s="43"/>
    </row>
    <row r="230" spans="2:32" ht="16.5" thickBot="1">
      <c r="B230" s="158"/>
      <c r="C230" s="86"/>
      <c r="D230" s="53"/>
      <c r="E230" s="53"/>
      <c r="F230" s="49">
        <f>F229-(SUM(N229:AG229))</f>
        <v>0</v>
      </c>
      <c r="G230" s="53"/>
      <c r="H230" s="96">
        <v>41297</v>
      </c>
      <c r="I230" s="96"/>
      <c r="J230" s="96"/>
      <c r="K230" s="96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4"/>
    </row>
    <row r="231" spans="2:32">
      <c r="B231" s="158"/>
      <c r="C231" s="84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70">
        <v>41282</v>
      </c>
      <c r="O231" s="70">
        <v>41283</v>
      </c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69"/>
    </row>
    <row r="232" spans="2:32" ht="21">
      <c r="B232" s="158"/>
      <c r="C232" s="85">
        <v>4230</v>
      </c>
      <c r="D232" s="5" t="s">
        <v>143</v>
      </c>
      <c r="E232" s="80" t="s">
        <v>137</v>
      </c>
      <c r="F232" s="9">
        <v>150</v>
      </c>
      <c r="G232" s="74">
        <v>41282</v>
      </c>
      <c r="H232" s="74">
        <v>41282</v>
      </c>
      <c r="I232" s="74"/>
      <c r="J232" s="74"/>
      <c r="K232" s="74"/>
      <c r="L232" s="26" t="s">
        <v>20</v>
      </c>
      <c r="N232" s="1">
        <v>85</v>
      </c>
      <c r="O232" s="1">
        <v>65</v>
      </c>
      <c r="AF232" s="43"/>
    </row>
    <row r="233" spans="2:32" ht="16.5" thickBot="1">
      <c r="B233" s="158"/>
      <c r="C233" s="85"/>
      <c r="F233" s="75">
        <f>F232-(SUM(N232:AG232))</f>
        <v>0</v>
      </c>
      <c r="G233" s="53"/>
      <c r="H233" s="96">
        <v>41283</v>
      </c>
      <c r="I233" s="112"/>
      <c r="J233" s="112"/>
      <c r="K233" s="112"/>
      <c r="AF233" s="43"/>
    </row>
    <row r="234" spans="2:32" ht="15.75" customHeight="1">
      <c r="B234" s="158"/>
      <c r="C234" s="84"/>
      <c r="D234" s="39"/>
      <c r="E234" s="39"/>
      <c r="F234" s="82"/>
      <c r="G234" s="39"/>
      <c r="H234" s="39"/>
      <c r="I234" s="39"/>
      <c r="J234" s="39"/>
      <c r="K234" s="39"/>
      <c r="L234" s="39"/>
      <c r="M234" s="39"/>
      <c r="N234" s="70">
        <v>41298</v>
      </c>
      <c r="O234" s="70">
        <v>41299</v>
      </c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69"/>
    </row>
    <row r="235" spans="2:32" ht="21">
      <c r="B235" s="158"/>
      <c r="C235" s="99">
        <v>4229</v>
      </c>
      <c r="D235" s="5" t="s">
        <v>140</v>
      </c>
      <c r="E235" s="9" t="s">
        <v>139</v>
      </c>
      <c r="F235" s="9">
        <v>360</v>
      </c>
      <c r="G235" s="74">
        <v>41281</v>
      </c>
      <c r="H235" s="74">
        <v>41299</v>
      </c>
      <c r="I235" s="74"/>
      <c r="J235" s="74"/>
      <c r="K235" s="74"/>
      <c r="L235" s="26" t="s">
        <v>20</v>
      </c>
      <c r="N235" s="1">
        <v>140</v>
      </c>
      <c r="O235" s="1">
        <v>220</v>
      </c>
      <c r="AF235" s="43"/>
    </row>
    <row r="236" spans="2:32" ht="16.5" thickBot="1">
      <c r="B236" s="158"/>
      <c r="C236" s="86"/>
      <c r="D236" s="53"/>
      <c r="E236" s="53"/>
      <c r="F236" s="49">
        <f>F235-(SUM(N235:AG235))</f>
        <v>0</v>
      </c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4"/>
    </row>
    <row r="237" spans="2:32">
      <c r="B237" s="158"/>
      <c r="C237" s="84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70">
        <v>41295</v>
      </c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69"/>
    </row>
    <row r="238" spans="2:32" ht="21">
      <c r="B238" s="158"/>
      <c r="C238" s="99">
        <v>4238</v>
      </c>
      <c r="D238" s="98" t="s">
        <v>145</v>
      </c>
      <c r="E238" s="9" t="s">
        <v>144</v>
      </c>
      <c r="F238" s="9">
        <v>96</v>
      </c>
      <c r="G238" s="74">
        <v>41281</v>
      </c>
      <c r="H238" s="74">
        <v>41299</v>
      </c>
      <c r="I238" s="74"/>
      <c r="J238" s="74"/>
      <c r="K238" s="74"/>
      <c r="L238" s="26" t="s">
        <v>20</v>
      </c>
      <c r="N238" s="1">
        <v>96</v>
      </c>
      <c r="AF238" s="43"/>
    </row>
    <row r="239" spans="2:32" ht="16.5" thickBot="1">
      <c r="B239" s="158"/>
      <c r="C239" s="86"/>
      <c r="D239" s="53"/>
      <c r="E239" s="53"/>
      <c r="F239" s="49">
        <f>F238-(SUM(N238:AG238))</f>
        <v>0</v>
      </c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4"/>
    </row>
    <row r="240" spans="2:32">
      <c r="B240" s="158"/>
      <c r="C240" s="84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70">
        <v>41304</v>
      </c>
      <c r="O240" s="70">
        <v>41331</v>
      </c>
      <c r="P240" s="70">
        <v>41346</v>
      </c>
      <c r="Q240" s="70">
        <v>41400</v>
      </c>
      <c r="R240" s="70">
        <v>41428</v>
      </c>
      <c r="S240" s="70">
        <v>41436</v>
      </c>
      <c r="T240" s="70"/>
      <c r="U240" s="70"/>
      <c r="V240" s="70"/>
      <c r="W240" s="39"/>
      <c r="X240" s="39"/>
      <c r="Y240" s="39"/>
      <c r="Z240" s="39"/>
      <c r="AA240" s="39"/>
      <c r="AB240" s="39"/>
      <c r="AC240" s="39"/>
      <c r="AD240" s="39"/>
      <c r="AE240" s="39"/>
      <c r="AF240" s="69"/>
    </row>
    <row r="241" spans="2:32" ht="18.75">
      <c r="B241" s="158"/>
      <c r="C241" s="99">
        <v>4239</v>
      </c>
      <c r="D241" s="98" t="s">
        <v>146</v>
      </c>
      <c r="E241" s="9" t="s">
        <v>148</v>
      </c>
      <c r="F241" s="9">
        <v>5000</v>
      </c>
      <c r="G241" s="74">
        <v>41288</v>
      </c>
      <c r="H241" s="74">
        <v>41639</v>
      </c>
      <c r="I241" s="74"/>
      <c r="J241" s="74"/>
      <c r="K241" s="74"/>
      <c r="N241" s="1">
        <v>500</v>
      </c>
      <c r="O241" s="1">
        <v>612</v>
      </c>
      <c r="P241" s="1">
        <v>600</v>
      </c>
      <c r="Q241" s="1">
        <v>600</v>
      </c>
      <c r="R241" s="1">
        <v>243</v>
      </c>
      <c r="S241" s="1">
        <v>360</v>
      </c>
      <c r="AF241" s="43"/>
    </row>
    <row r="242" spans="2:32" ht="16.5" thickBot="1">
      <c r="B242" s="158"/>
      <c r="C242" s="86"/>
      <c r="D242" s="53"/>
      <c r="E242" s="53"/>
      <c r="F242" s="49">
        <f>F241-(SUM(N241:AG241))</f>
        <v>2085</v>
      </c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4"/>
    </row>
    <row r="243" spans="2:32" ht="15.75" customHeight="1">
      <c r="B243" s="158"/>
      <c r="C243" s="84"/>
      <c r="D243" s="39"/>
      <c r="E243" s="39"/>
      <c r="F243" s="82"/>
      <c r="G243" s="39"/>
      <c r="H243" s="39"/>
      <c r="I243" s="39"/>
      <c r="J243" s="39"/>
      <c r="K243" s="39"/>
      <c r="L243" s="39"/>
      <c r="M243" s="39"/>
      <c r="N243" s="70">
        <v>41295</v>
      </c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69"/>
    </row>
    <row r="244" spans="2:32" ht="21">
      <c r="B244" s="158"/>
      <c r="C244" s="99">
        <v>4244</v>
      </c>
      <c r="D244" s="5" t="s">
        <v>149</v>
      </c>
      <c r="E244" s="9" t="s">
        <v>144</v>
      </c>
      <c r="F244" s="9">
        <v>60</v>
      </c>
      <c r="G244" s="74">
        <v>41290</v>
      </c>
      <c r="H244" s="74">
        <v>41295</v>
      </c>
      <c r="I244" s="74"/>
      <c r="J244" s="74"/>
      <c r="K244" s="74"/>
      <c r="L244" s="26" t="s">
        <v>20</v>
      </c>
      <c r="N244" s="1">
        <v>60</v>
      </c>
      <c r="AF244" s="43"/>
    </row>
    <row r="245" spans="2:32" ht="16.5" thickBot="1">
      <c r="B245" s="158"/>
      <c r="C245" s="86"/>
      <c r="D245" s="53"/>
      <c r="E245" s="53"/>
      <c r="F245" s="49">
        <f>F244-(SUM(N244:AG244))</f>
        <v>0</v>
      </c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4"/>
    </row>
    <row r="246" spans="2:32">
      <c r="B246" s="158"/>
      <c r="C246" s="84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70">
        <v>41299</v>
      </c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69"/>
    </row>
    <row r="247" spans="2:32" ht="21">
      <c r="B247" s="158"/>
      <c r="C247" s="99">
        <v>4243</v>
      </c>
      <c r="D247" s="98" t="s">
        <v>152</v>
      </c>
      <c r="E247" s="9" t="s">
        <v>151</v>
      </c>
      <c r="F247" s="9">
        <v>31</v>
      </c>
      <c r="G247" s="74">
        <v>41290</v>
      </c>
      <c r="H247" s="74">
        <v>41299</v>
      </c>
      <c r="I247" s="74"/>
      <c r="J247" s="74"/>
      <c r="K247" s="74"/>
      <c r="L247" s="26" t="s">
        <v>20</v>
      </c>
      <c r="N247" s="1">
        <v>31</v>
      </c>
      <c r="AF247" s="43"/>
    </row>
    <row r="248" spans="2:32" ht="16.5" thickBot="1">
      <c r="B248" s="158"/>
      <c r="C248" s="86"/>
      <c r="D248" s="53"/>
      <c r="E248" s="53"/>
      <c r="F248" s="49">
        <f>F247-(SUM(N247:AG247))</f>
        <v>0</v>
      </c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4"/>
    </row>
    <row r="249" spans="2:32">
      <c r="B249" s="158"/>
      <c r="C249" s="84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70">
        <v>41299</v>
      </c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69"/>
    </row>
    <row r="250" spans="2:32" ht="21">
      <c r="B250" s="158"/>
      <c r="C250" s="99">
        <v>4243</v>
      </c>
      <c r="D250" s="98" t="s">
        <v>152</v>
      </c>
      <c r="E250" s="9" t="s">
        <v>150</v>
      </c>
      <c r="F250" s="9">
        <v>50</v>
      </c>
      <c r="G250" s="74">
        <v>41290</v>
      </c>
      <c r="H250" s="74">
        <v>41299</v>
      </c>
      <c r="I250" s="74"/>
      <c r="J250" s="74"/>
      <c r="K250" s="74"/>
      <c r="L250" s="26" t="s">
        <v>20</v>
      </c>
      <c r="N250" s="1">
        <v>50</v>
      </c>
      <c r="AF250" s="43"/>
    </row>
    <row r="251" spans="2:32" ht="16.5" thickBot="1">
      <c r="B251" s="158"/>
      <c r="C251" s="85"/>
      <c r="F251" s="75">
        <f>F250-(SUM(N250:AG250))</f>
        <v>0</v>
      </c>
      <c r="AF251" s="43"/>
    </row>
    <row r="252" spans="2:32">
      <c r="B252" s="158"/>
      <c r="C252" s="84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70">
        <v>41318</v>
      </c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69"/>
    </row>
    <row r="253" spans="2:32" ht="21">
      <c r="B253" s="158"/>
      <c r="C253" s="5">
        <v>4252</v>
      </c>
      <c r="D253" s="98" t="s">
        <v>153</v>
      </c>
      <c r="E253" s="9" t="s">
        <v>139</v>
      </c>
      <c r="F253" s="9">
        <v>360</v>
      </c>
      <c r="G253" s="74">
        <v>41301</v>
      </c>
      <c r="H253" s="74">
        <v>41318</v>
      </c>
      <c r="I253" s="74"/>
      <c r="J253" s="74"/>
      <c r="K253" s="74"/>
      <c r="L253" s="26" t="s">
        <v>20</v>
      </c>
      <c r="N253" s="1">
        <v>360</v>
      </c>
      <c r="AF253" s="43"/>
    </row>
    <row r="254" spans="2:32" ht="16.5" thickBot="1">
      <c r="B254" s="158"/>
      <c r="C254" s="86"/>
      <c r="D254" s="53"/>
      <c r="E254" s="53"/>
      <c r="F254" s="49">
        <f>F253-(SUM(N253:AG253))</f>
        <v>0</v>
      </c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4"/>
    </row>
    <row r="255" spans="2:32">
      <c r="B255" s="184" t="s">
        <v>68</v>
      </c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70">
        <v>41349</v>
      </c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69"/>
    </row>
    <row r="256" spans="2:32" ht="21">
      <c r="B256" s="185"/>
      <c r="C256" s="5">
        <v>4992</v>
      </c>
      <c r="D256" s="98" t="s">
        <v>154</v>
      </c>
      <c r="E256" s="9" t="s">
        <v>139</v>
      </c>
      <c r="F256" s="9">
        <v>50</v>
      </c>
      <c r="G256" s="74">
        <v>41334</v>
      </c>
      <c r="H256" s="74">
        <v>41351</v>
      </c>
      <c r="I256" s="74"/>
      <c r="J256" s="74"/>
      <c r="K256" s="74"/>
      <c r="L256" s="26" t="s">
        <v>20</v>
      </c>
      <c r="N256" s="1">
        <v>50</v>
      </c>
      <c r="AF256" s="43"/>
    </row>
    <row r="257" spans="2:32" ht="16.5" thickBot="1">
      <c r="B257" s="185"/>
      <c r="C257" s="53"/>
      <c r="D257" s="53"/>
      <c r="E257" s="53"/>
      <c r="F257" s="49">
        <f>F256-(SUM(N256:AG256))</f>
        <v>0</v>
      </c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4"/>
    </row>
    <row r="258" spans="2:32">
      <c r="B258" s="185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70">
        <v>41352</v>
      </c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69"/>
    </row>
    <row r="259" spans="2:32" ht="21">
      <c r="B259" s="185"/>
      <c r="C259" s="5">
        <v>4992</v>
      </c>
      <c r="D259" s="98" t="s">
        <v>155</v>
      </c>
      <c r="E259" s="9" t="s">
        <v>156</v>
      </c>
      <c r="F259" s="9">
        <v>176</v>
      </c>
      <c r="G259" s="74">
        <v>41341</v>
      </c>
      <c r="H259" s="74">
        <v>41351</v>
      </c>
      <c r="I259" s="74"/>
      <c r="J259" s="74"/>
      <c r="K259" s="74"/>
      <c r="L259" s="29" t="s">
        <v>23</v>
      </c>
      <c r="N259" s="1">
        <v>176</v>
      </c>
      <c r="AF259" s="43"/>
    </row>
    <row r="260" spans="2:32" ht="16.5" thickBot="1">
      <c r="B260" s="185"/>
      <c r="C260" s="53"/>
      <c r="D260" s="53"/>
      <c r="E260" s="53"/>
      <c r="F260" s="49">
        <f>F259-(SUM(N259:AG259))</f>
        <v>0</v>
      </c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4"/>
    </row>
    <row r="261" spans="2:32">
      <c r="B261" s="185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70">
        <v>41366</v>
      </c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69"/>
    </row>
    <row r="262" spans="2:32" ht="21">
      <c r="B262" s="185"/>
      <c r="C262" s="5">
        <v>4992</v>
      </c>
      <c r="D262" s="98" t="s">
        <v>155</v>
      </c>
      <c r="E262" s="9" t="s">
        <v>156</v>
      </c>
      <c r="F262" s="9">
        <v>176</v>
      </c>
      <c r="G262" s="74">
        <v>41341</v>
      </c>
      <c r="H262" s="74">
        <v>41367</v>
      </c>
      <c r="I262" s="74"/>
      <c r="J262" s="74"/>
      <c r="K262" s="74"/>
      <c r="L262" s="26" t="s">
        <v>20</v>
      </c>
      <c r="N262" s="1">
        <v>176</v>
      </c>
      <c r="AF262" s="43"/>
    </row>
    <row r="263" spans="2:32" ht="16.5" thickBot="1">
      <c r="B263" s="185"/>
      <c r="C263" s="53"/>
      <c r="D263" s="53"/>
      <c r="E263" s="53"/>
      <c r="F263" s="49">
        <f>F262-(SUM(N262:AG262))</f>
        <v>0</v>
      </c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4"/>
    </row>
    <row r="264" spans="2:32">
      <c r="B264" s="185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70">
        <v>41352</v>
      </c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69"/>
    </row>
    <row r="265" spans="2:32" ht="21">
      <c r="B265" s="185"/>
      <c r="C265" s="5">
        <v>4992</v>
      </c>
      <c r="D265" s="98" t="s">
        <v>155</v>
      </c>
      <c r="E265" s="9" t="s">
        <v>157</v>
      </c>
      <c r="F265" s="9">
        <v>108</v>
      </c>
      <c r="G265" s="74">
        <v>41341</v>
      </c>
      <c r="H265" s="74">
        <v>41353</v>
      </c>
      <c r="I265" s="74"/>
      <c r="J265" s="74"/>
      <c r="K265" s="74"/>
      <c r="L265" s="26" t="s">
        <v>20</v>
      </c>
      <c r="N265" s="1">
        <v>108</v>
      </c>
      <c r="AF265" s="43"/>
    </row>
    <row r="266" spans="2:32" ht="16.5" thickBot="1">
      <c r="B266" s="185"/>
      <c r="C266" s="53"/>
      <c r="D266" s="53"/>
      <c r="E266" s="53"/>
      <c r="F266" s="49">
        <f>F265-(SUM(N265:AG265))</f>
        <v>0</v>
      </c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4"/>
    </row>
    <row r="267" spans="2:32">
      <c r="B267" s="185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70">
        <v>41368</v>
      </c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69"/>
    </row>
    <row r="268" spans="2:32" ht="21">
      <c r="B268" s="185"/>
      <c r="D268" s="1" t="s">
        <v>158</v>
      </c>
      <c r="E268" s="9" t="s">
        <v>139</v>
      </c>
      <c r="F268" s="9">
        <v>300</v>
      </c>
      <c r="G268" s="74">
        <v>41352</v>
      </c>
      <c r="H268" s="74">
        <v>41373</v>
      </c>
      <c r="I268" s="74"/>
      <c r="J268" s="74"/>
      <c r="K268" s="74"/>
      <c r="L268" s="26" t="s">
        <v>20</v>
      </c>
      <c r="N268" s="1">
        <v>300</v>
      </c>
      <c r="AF268" s="43"/>
    </row>
    <row r="269" spans="2:32" ht="16.5" thickBot="1">
      <c r="B269" s="186"/>
      <c r="C269" s="53"/>
      <c r="D269" s="53"/>
      <c r="E269" s="53"/>
      <c r="F269" s="49">
        <f>F268-(SUM(N268:AG268))</f>
        <v>0</v>
      </c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4"/>
    </row>
    <row r="270" spans="2:32">
      <c r="B270" s="183" t="s">
        <v>80</v>
      </c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70">
        <v>41377</v>
      </c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69"/>
    </row>
    <row r="271" spans="2:32" ht="21">
      <c r="B271" s="138"/>
      <c r="C271" s="1">
        <v>4323</v>
      </c>
      <c r="D271" s="98" t="s">
        <v>159</v>
      </c>
      <c r="E271" s="9" t="s">
        <v>139</v>
      </c>
      <c r="F271" s="9">
        <v>80</v>
      </c>
      <c r="G271" s="74">
        <v>41365</v>
      </c>
      <c r="H271" s="74">
        <v>41379</v>
      </c>
      <c r="I271" s="74"/>
      <c r="J271" s="74"/>
      <c r="K271" s="74"/>
      <c r="L271" s="26" t="s">
        <v>20</v>
      </c>
      <c r="N271" s="1">
        <v>80</v>
      </c>
      <c r="AF271" s="43"/>
    </row>
    <row r="272" spans="2:32" ht="16.5" thickBot="1">
      <c r="B272" s="138"/>
      <c r="C272" s="53"/>
      <c r="D272" s="53"/>
      <c r="E272" s="53"/>
      <c r="F272" s="49">
        <f>F271-(SUM(N271:AG271))</f>
        <v>0</v>
      </c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4"/>
    </row>
    <row r="273" spans="2:32">
      <c r="B273" s="138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70">
        <v>41388</v>
      </c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69"/>
    </row>
    <row r="274" spans="2:32" ht="21">
      <c r="B274" s="138"/>
      <c r="C274" s="1">
        <v>4323</v>
      </c>
      <c r="D274" s="98" t="s">
        <v>160</v>
      </c>
      <c r="E274" s="9" t="s">
        <v>156</v>
      </c>
      <c r="F274" s="9">
        <v>160</v>
      </c>
      <c r="G274" s="74">
        <v>41379</v>
      </c>
      <c r="H274" s="74">
        <v>41388</v>
      </c>
      <c r="I274" s="74"/>
      <c r="J274" s="74"/>
      <c r="K274" s="74"/>
      <c r="L274" s="26" t="s">
        <v>20</v>
      </c>
      <c r="N274" s="1">
        <v>160</v>
      </c>
      <c r="AF274" s="43"/>
    </row>
    <row r="275" spans="2:32" ht="16.5" thickBot="1">
      <c r="B275" s="138"/>
      <c r="C275" s="53"/>
      <c r="D275" s="53"/>
      <c r="E275" s="53"/>
      <c r="F275" s="49">
        <f>F274-(SUM(N274:AG274))</f>
        <v>0</v>
      </c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4"/>
    </row>
    <row r="276" spans="2:32">
      <c r="B276" s="138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70">
        <v>41402</v>
      </c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69"/>
    </row>
    <row r="277" spans="2:32" ht="21">
      <c r="B277" s="138"/>
      <c r="C277" s="1">
        <v>4323</v>
      </c>
      <c r="D277" s="98" t="s">
        <v>160</v>
      </c>
      <c r="E277" s="9" t="s">
        <v>156</v>
      </c>
      <c r="F277" s="9">
        <v>160</v>
      </c>
      <c r="G277" s="74">
        <v>41379</v>
      </c>
      <c r="H277" s="74">
        <v>41402</v>
      </c>
      <c r="I277" s="74"/>
      <c r="J277" s="74"/>
      <c r="K277" s="74"/>
      <c r="L277" s="26" t="s">
        <v>20</v>
      </c>
      <c r="N277" s="1">
        <v>160</v>
      </c>
      <c r="AF277" s="43"/>
    </row>
    <row r="278" spans="2:32" ht="16.5" thickBot="1">
      <c r="B278" s="138"/>
      <c r="C278" s="53"/>
      <c r="D278" s="53"/>
      <c r="E278" s="53"/>
      <c r="F278" s="49">
        <f>F277-(SUM(N277:AG277))</f>
        <v>0</v>
      </c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4"/>
    </row>
    <row r="279" spans="2:32">
      <c r="B279" s="138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70">
        <v>41387</v>
      </c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69"/>
    </row>
    <row r="280" spans="2:32" ht="21">
      <c r="B280" s="138"/>
      <c r="C280" s="1">
        <v>4323</v>
      </c>
      <c r="D280" s="98" t="s">
        <v>160</v>
      </c>
      <c r="E280" s="9" t="s">
        <v>157</v>
      </c>
      <c r="F280" s="9">
        <v>54</v>
      </c>
      <c r="G280" s="74">
        <v>41379</v>
      </c>
      <c r="H280" s="74">
        <v>41387</v>
      </c>
      <c r="I280" s="74"/>
      <c r="J280" s="74"/>
      <c r="K280" s="74"/>
      <c r="L280" s="26" t="s">
        <v>20</v>
      </c>
      <c r="N280" s="1">
        <v>54</v>
      </c>
      <c r="AF280" s="43"/>
    </row>
    <row r="281" spans="2:32" ht="16.5" thickBot="1">
      <c r="B281" s="138"/>
      <c r="C281" s="53"/>
      <c r="D281" s="53"/>
      <c r="E281" s="53"/>
      <c r="F281" s="49">
        <f>F280-(SUM(N280:AG280))</f>
        <v>0</v>
      </c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4"/>
    </row>
    <row r="282" spans="2:32">
      <c r="B282" s="138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70">
        <v>41388</v>
      </c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69"/>
    </row>
    <row r="283" spans="2:32" ht="21">
      <c r="B283" s="138"/>
      <c r="D283" s="98" t="s">
        <v>162</v>
      </c>
      <c r="E283" s="9" t="s">
        <v>156</v>
      </c>
      <c r="F283" s="9">
        <v>70</v>
      </c>
      <c r="G283" s="74">
        <v>41387</v>
      </c>
      <c r="H283" s="74">
        <v>41388</v>
      </c>
      <c r="I283" s="74"/>
      <c r="J283" s="74"/>
      <c r="K283" s="74"/>
      <c r="L283" s="26" t="s">
        <v>20</v>
      </c>
      <c r="N283" s="1">
        <v>70</v>
      </c>
      <c r="AF283" s="43"/>
    </row>
    <row r="284" spans="2:32" ht="16.5" thickBot="1">
      <c r="B284" s="138"/>
      <c r="C284" s="53"/>
      <c r="D284" s="53"/>
      <c r="E284" s="53"/>
      <c r="F284" s="49">
        <f>F283-(SUM(N283:AG283))</f>
        <v>0</v>
      </c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4"/>
    </row>
    <row r="285" spans="2:32">
      <c r="B285" s="138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70">
        <v>41388</v>
      </c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69"/>
    </row>
    <row r="286" spans="2:32" ht="21">
      <c r="B286" s="138"/>
      <c r="D286" s="98" t="s">
        <v>162</v>
      </c>
      <c r="E286" s="9" t="s">
        <v>163</v>
      </c>
      <c r="F286" s="9">
        <v>40</v>
      </c>
      <c r="G286" s="74">
        <v>41387</v>
      </c>
      <c r="H286" s="74">
        <v>41388</v>
      </c>
      <c r="I286" s="74"/>
      <c r="J286" s="74"/>
      <c r="K286" s="74"/>
      <c r="L286" s="26" t="s">
        <v>20</v>
      </c>
      <c r="N286" s="1">
        <v>40</v>
      </c>
      <c r="AF286" s="43"/>
    </row>
    <row r="287" spans="2:32" ht="16.5" thickBot="1">
      <c r="B287" s="138"/>
      <c r="C287" s="53"/>
      <c r="D287" s="53"/>
      <c r="E287" s="53"/>
      <c r="F287" s="49">
        <f>F286-(SUM(N286:AG286))</f>
        <v>0</v>
      </c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4"/>
    </row>
    <row r="288" spans="2:32">
      <c r="B288" s="138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70">
        <v>41403</v>
      </c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69"/>
    </row>
    <row r="289" spans="2:32" ht="21">
      <c r="B289" s="138"/>
      <c r="C289" s="1">
        <v>4337</v>
      </c>
      <c r="D289" s="98" t="s">
        <v>164</v>
      </c>
      <c r="E289" s="9" t="s">
        <v>165</v>
      </c>
      <c r="F289" s="9">
        <v>300</v>
      </c>
      <c r="G289" s="74">
        <v>41389</v>
      </c>
      <c r="H289" s="74">
        <v>41403</v>
      </c>
      <c r="I289" s="74"/>
      <c r="J289" s="74"/>
      <c r="K289" s="74"/>
      <c r="L289" s="26" t="s">
        <v>20</v>
      </c>
      <c r="N289" s="1">
        <v>300</v>
      </c>
      <c r="AF289" s="43"/>
    </row>
    <row r="290" spans="2:32" ht="16.5" thickBot="1">
      <c r="B290" s="138"/>
      <c r="C290" s="53"/>
      <c r="D290" s="53"/>
      <c r="E290" s="53"/>
      <c r="F290" s="49">
        <f>F289-(SUM(N289:AG289))</f>
        <v>0</v>
      </c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4"/>
    </row>
    <row r="291" spans="2:32">
      <c r="B291" s="138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70">
        <v>41397</v>
      </c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69"/>
    </row>
    <row r="292" spans="2:32" ht="21">
      <c r="B292" s="138"/>
      <c r="C292" s="1">
        <v>4340</v>
      </c>
      <c r="D292" s="98" t="s">
        <v>166</v>
      </c>
      <c r="E292" s="9" t="s">
        <v>165</v>
      </c>
      <c r="F292" s="9">
        <v>50</v>
      </c>
      <c r="G292" s="74">
        <v>41390</v>
      </c>
      <c r="H292" s="74">
        <v>41397</v>
      </c>
      <c r="I292" s="74"/>
      <c r="J292" s="74"/>
      <c r="K292" s="74"/>
      <c r="L292" s="26" t="s">
        <v>20</v>
      </c>
      <c r="N292" s="1">
        <v>50</v>
      </c>
      <c r="AF292" s="43"/>
    </row>
    <row r="293" spans="2:32" ht="16.5" thickBot="1">
      <c r="B293" s="138"/>
      <c r="C293" s="53"/>
      <c r="D293" s="53"/>
      <c r="E293" s="53"/>
      <c r="F293" s="49">
        <f>F292-(SUM(N292:AG292))</f>
        <v>0</v>
      </c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4"/>
    </row>
    <row r="294" spans="2:32">
      <c r="B294" s="138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70">
        <v>41397</v>
      </c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69"/>
    </row>
    <row r="295" spans="2:32" ht="21">
      <c r="B295" s="138"/>
      <c r="C295" s="1">
        <v>4340</v>
      </c>
      <c r="D295" s="98" t="s">
        <v>166</v>
      </c>
      <c r="E295" s="9" t="s">
        <v>167</v>
      </c>
      <c r="F295" s="9">
        <v>20</v>
      </c>
      <c r="G295" s="74">
        <v>41390</v>
      </c>
      <c r="H295" s="74">
        <v>41397</v>
      </c>
      <c r="I295" s="74"/>
      <c r="J295" s="74"/>
      <c r="K295" s="74"/>
      <c r="L295" s="26" t="s">
        <v>20</v>
      </c>
      <c r="N295" s="1">
        <v>20</v>
      </c>
      <c r="AF295" s="43"/>
    </row>
    <row r="296" spans="2:32" ht="16.5" thickBot="1">
      <c r="B296" s="138"/>
      <c r="C296" s="53"/>
      <c r="D296" s="53"/>
      <c r="E296" s="53"/>
      <c r="F296" s="49">
        <f>F295-(SUM(N295:AG295))</f>
        <v>0</v>
      </c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4"/>
    </row>
    <row r="297" spans="2:32">
      <c r="B297" s="156" t="s">
        <v>96</v>
      </c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70">
        <v>41419</v>
      </c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69"/>
    </row>
    <row r="298" spans="2:32" ht="21">
      <c r="B298" s="156"/>
      <c r="C298" s="1">
        <v>4357</v>
      </c>
      <c r="D298" s="98" t="s">
        <v>168</v>
      </c>
      <c r="E298" s="9" t="s">
        <v>161</v>
      </c>
      <c r="F298" s="100">
        <v>80</v>
      </c>
      <c r="G298" s="74">
        <v>41408</v>
      </c>
      <c r="H298" s="74">
        <v>41419</v>
      </c>
      <c r="I298" s="74"/>
      <c r="J298" s="74"/>
      <c r="K298" s="74"/>
      <c r="L298" s="26" t="s">
        <v>20</v>
      </c>
      <c r="N298" s="1">
        <v>80</v>
      </c>
      <c r="AF298" s="43"/>
    </row>
    <row r="299" spans="2:32" ht="16.5" thickBot="1">
      <c r="B299" s="156"/>
      <c r="C299" s="53"/>
      <c r="D299" s="53"/>
      <c r="E299" s="53"/>
      <c r="F299" s="49">
        <f>F298-(SUM(N298:AG298))</f>
        <v>0</v>
      </c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4"/>
    </row>
    <row r="300" spans="2:32">
      <c r="B300" s="156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70">
        <v>41433</v>
      </c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69"/>
    </row>
    <row r="301" spans="2:32" ht="21">
      <c r="B301" s="156"/>
      <c r="C301" s="1">
        <v>4357</v>
      </c>
      <c r="D301" s="98" t="s">
        <v>168</v>
      </c>
      <c r="E301" s="9" t="s">
        <v>161</v>
      </c>
      <c r="F301" s="100">
        <v>80</v>
      </c>
      <c r="G301" s="74">
        <v>41408</v>
      </c>
      <c r="H301" s="74">
        <v>41437</v>
      </c>
      <c r="I301" s="74"/>
      <c r="J301" s="74"/>
      <c r="K301" s="74"/>
      <c r="L301" s="26" t="s">
        <v>20</v>
      </c>
      <c r="N301" s="1">
        <v>80</v>
      </c>
      <c r="AF301" s="43"/>
    </row>
    <row r="302" spans="2:32" ht="16.5" thickBot="1">
      <c r="B302" s="156"/>
      <c r="C302" s="53"/>
      <c r="D302" s="53"/>
      <c r="E302" s="53"/>
      <c r="F302" s="49">
        <f>F301-(SUM(N301:AG301))</f>
        <v>0</v>
      </c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4"/>
    </row>
    <row r="303" spans="2:32">
      <c r="B303" s="156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70">
        <v>41433</v>
      </c>
      <c r="O303" s="70">
        <v>41439</v>
      </c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69"/>
    </row>
    <row r="304" spans="2:32" ht="21">
      <c r="B304" s="156"/>
      <c r="C304" s="1">
        <v>4358</v>
      </c>
      <c r="D304" s="98" t="s">
        <v>169</v>
      </c>
      <c r="E304" s="9" t="s">
        <v>161</v>
      </c>
      <c r="F304" s="100">
        <v>160</v>
      </c>
      <c r="G304" s="74">
        <v>41408</v>
      </c>
      <c r="H304" s="74">
        <v>41437</v>
      </c>
      <c r="I304" s="74"/>
      <c r="J304" s="74"/>
      <c r="K304" s="74"/>
      <c r="L304" s="29" t="s">
        <v>23</v>
      </c>
      <c r="N304" s="1">
        <v>35</v>
      </c>
      <c r="O304" s="1">
        <v>125</v>
      </c>
      <c r="AF304" s="43"/>
    </row>
    <row r="305" spans="2:32" ht="16.5" thickBot="1">
      <c r="B305" s="156"/>
      <c r="C305" s="53"/>
      <c r="D305" s="53"/>
      <c r="E305" s="53"/>
      <c r="F305" s="49">
        <f>F304-(SUM(N304:AG304))</f>
        <v>0</v>
      </c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4"/>
    </row>
    <row r="306" spans="2:32">
      <c r="B306" s="156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70">
        <v>41445</v>
      </c>
      <c r="O306" s="70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69"/>
    </row>
    <row r="307" spans="2:32" ht="21">
      <c r="B307" s="156"/>
      <c r="C307" s="1">
        <v>4358</v>
      </c>
      <c r="D307" s="98" t="s">
        <v>169</v>
      </c>
      <c r="E307" s="9" t="s">
        <v>161</v>
      </c>
      <c r="F307" s="100">
        <v>160</v>
      </c>
      <c r="G307" s="74">
        <v>41408</v>
      </c>
      <c r="H307" s="74">
        <v>41445</v>
      </c>
      <c r="I307" s="74"/>
      <c r="J307" s="74"/>
      <c r="K307" s="74"/>
      <c r="L307" s="26" t="s">
        <v>20</v>
      </c>
      <c r="N307" s="1">
        <v>160</v>
      </c>
      <c r="AF307" s="43"/>
    </row>
    <row r="308" spans="2:32" ht="16.5" thickBot="1">
      <c r="B308" s="156"/>
      <c r="C308" s="53"/>
      <c r="D308" s="53"/>
      <c r="E308" s="53"/>
      <c r="F308" s="49">
        <f>F307-(SUM(N307:AG307))</f>
        <v>0</v>
      </c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4"/>
    </row>
    <row r="309" spans="2:32">
      <c r="B309" s="156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70">
        <v>41445</v>
      </c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69"/>
    </row>
    <row r="310" spans="2:32" ht="21">
      <c r="B310" s="156"/>
      <c r="C310" s="1">
        <v>4358</v>
      </c>
      <c r="D310" s="98" t="s">
        <v>169</v>
      </c>
      <c r="E310" s="9" t="s">
        <v>157</v>
      </c>
      <c r="F310" s="9">
        <v>240</v>
      </c>
      <c r="G310" s="74">
        <v>41408</v>
      </c>
      <c r="H310" s="74">
        <v>41445</v>
      </c>
      <c r="I310" s="74"/>
      <c r="J310" s="74"/>
      <c r="K310" s="74"/>
      <c r="L310" s="26" t="s">
        <v>20</v>
      </c>
      <c r="N310" s="1">
        <v>240</v>
      </c>
      <c r="AF310" s="43"/>
    </row>
    <row r="311" spans="2:32" ht="16.5" thickBot="1">
      <c r="B311" s="156"/>
      <c r="C311" s="53"/>
      <c r="D311" s="53"/>
      <c r="E311" s="53"/>
      <c r="F311" s="49">
        <f>F310-(SUM(N310:AG310))</f>
        <v>0</v>
      </c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4"/>
    </row>
    <row r="312" spans="2:32">
      <c r="B312" s="156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8">
        <v>41464</v>
      </c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69"/>
    </row>
    <row r="313" spans="2:32" ht="21">
      <c r="B313" s="156"/>
      <c r="C313" s="1">
        <v>4358</v>
      </c>
      <c r="D313" s="98" t="s">
        <v>169</v>
      </c>
      <c r="E313" s="9" t="s">
        <v>156</v>
      </c>
      <c r="F313" s="9">
        <v>80</v>
      </c>
      <c r="G313" s="74">
        <v>41408</v>
      </c>
      <c r="H313" s="74">
        <v>41461</v>
      </c>
      <c r="I313" s="74"/>
      <c r="J313" s="74"/>
      <c r="K313" s="74"/>
      <c r="L313" s="29" t="s">
        <v>23</v>
      </c>
      <c r="N313" s="1">
        <v>80</v>
      </c>
      <c r="AF313" s="43"/>
    </row>
    <row r="314" spans="2:32" ht="16.5" thickBot="1">
      <c r="B314" s="156"/>
      <c r="C314" s="53"/>
      <c r="D314" s="53"/>
      <c r="E314" s="53"/>
      <c r="F314" s="49">
        <f>F313-(SUM(N313:AG313))</f>
        <v>0</v>
      </c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4"/>
    </row>
    <row r="315" spans="2:32">
      <c r="B315" s="156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70">
        <v>41419</v>
      </c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69"/>
    </row>
    <row r="316" spans="2:32" ht="21">
      <c r="B316" s="156"/>
      <c r="C316" s="1">
        <v>4358</v>
      </c>
      <c r="D316" s="98" t="s">
        <v>169</v>
      </c>
      <c r="E316" s="9" t="s">
        <v>170</v>
      </c>
      <c r="F316" s="9">
        <v>240</v>
      </c>
      <c r="G316" s="74">
        <v>41408</v>
      </c>
      <c r="H316" s="74">
        <v>41417</v>
      </c>
      <c r="I316" s="74"/>
      <c r="J316" s="74"/>
      <c r="K316" s="74"/>
      <c r="L316" s="26" t="s">
        <v>20</v>
      </c>
      <c r="N316" s="1">
        <v>240</v>
      </c>
      <c r="AF316" s="43"/>
    </row>
    <row r="317" spans="2:32" ht="16.5" thickBot="1">
      <c r="B317" s="156"/>
      <c r="C317" s="53"/>
      <c r="D317" s="53"/>
      <c r="E317" s="53"/>
      <c r="F317" s="49">
        <f>F316-(SUM(N316:AG316))</f>
        <v>0</v>
      </c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4"/>
    </row>
    <row r="318" spans="2:32">
      <c r="B318" s="156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70">
        <v>41433</v>
      </c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69"/>
    </row>
    <row r="319" spans="2:32" ht="21">
      <c r="B319" s="156"/>
      <c r="D319" s="98" t="s">
        <v>171</v>
      </c>
      <c r="E319" s="9" t="s">
        <v>165</v>
      </c>
      <c r="F319" s="9">
        <v>50</v>
      </c>
      <c r="G319" s="74">
        <v>41417</v>
      </c>
      <c r="H319" s="74">
        <v>41436</v>
      </c>
      <c r="I319" s="74"/>
      <c r="J319" s="74"/>
      <c r="K319" s="74"/>
      <c r="L319" s="26" t="s">
        <v>20</v>
      </c>
      <c r="N319" s="1">
        <v>50</v>
      </c>
      <c r="AF319" s="43"/>
    </row>
    <row r="320" spans="2:32" ht="16.5" thickBot="1">
      <c r="B320" s="156"/>
      <c r="C320" s="53"/>
      <c r="D320" s="53"/>
      <c r="E320" s="53"/>
      <c r="F320" s="49">
        <f>F319-(SUM(N319:AG319))</f>
        <v>0</v>
      </c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4"/>
    </row>
    <row r="321" spans="2:32">
      <c r="B321" s="156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70">
        <v>41433</v>
      </c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69"/>
    </row>
    <row r="322" spans="2:32" ht="21">
      <c r="B322" s="156"/>
      <c r="D322" s="98" t="s">
        <v>171</v>
      </c>
      <c r="E322" s="9" t="s">
        <v>172</v>
      </c>
      <c r="F322" s="9">
        <v>10</v>
      </c>
      <c r="G322" s="74">
        <v>41417</v>
      </c>
      <c r="H322" s="74">
        <v>41436</v>
      </c>
      <c r="I322" s="74"/>
      <c r="J322" s="74"/>
      <c r="K322" s="74"/>
      <c r="L322" s="26" t="s">
        <v>20</v>
      </c>
      <c r="N322" s="1">
        <v>10</v>
      </c>
      <c r="AF322" s="43"/>
    </row>
    <row r="323" spans="2:32" ht="16.5" thickBot="1">
      <c r="B323" s="156"/>
      <c r="C323" s="53"/>
      <c r="D323" s="53"/>
      <c r="E323" s="53"/>
      <c r="F323" s="49">
        <f>F322-(SUM(N322:AG322))</f>
        <v>0</v>
      </c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4"/>
    </row>
    <row r="324" spans="2:32">
      <c r="B324" s="155" t="s">
        <v>106</v>
      </c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70">
        <v>41449</v>
      </c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69"/>
    </row>
    <row r="325" spans="2:32" ht="21">
      <c r="B325" s="138"/>
      <c r="C325" s="1">
        <v>4387</v>
      </c>
      <c r="D325" s="98" t="s">
        <v>173</v>
      </c>
      <c r="E325" s="9" t="s">
        <v>161</v>
      </c>
      <c r="F325" s="9">
        <v>80</v>
      </c>
      <c r="G325" s="74">
        <v>41430</v>
      </c>
      <c r="H325" s="74">
        <v>41449</v>
      </c>
      <c r="I325" s="74"/>
      <c r="J325" s="74"/>
      <c r="K325" s="74"/>
      <c r="L325" s="26" t="s">
        <v>20</v>
      </c>
      <c r="N325" s="1">
        <v>80</v>
      </c>
      <c r="AF325" s="43"/>
    </row>
    <row r="326" spans="2:32" ht="16.5" thickBot="1">
      <c r="B326" s="138"/>
      <c r="C326" s="53"/>
      <c r="D326" s="53"/>
      <c r="E326" s="53"/>
      <c r="F326" s="49">
        <f>F325-(SUM(N325:AG325))</f>
        <v>0</v>
      </c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4"/>
    </row>
    <row r="327" spans="2:32" ht="15.75">
      <c r="B327" s="138"/>
      <c r="F327" s="75"/>
      <c r="N327" s="8">
        <v>41464</v>
      </c>
      <c r="AF327" s="43"/>
    </row>
    <row r="328" spans="2:32" ht="21">
      <c r="B328" s="138"/>
      <c r="C328" s="1">
        <v>4387</v>
      </c>
      <c r="D328" s="98" t="s">
        <v>173</v>
      </c>
      <c r="E328" s="9" t="s">
        <v>161</v>
      </c>
      <c r="F328" s="9">
        <v>160</v>
      </c>
      <c r="G328" s="74">
        <v>41430</v>
      </c>
      <c r="H328" s="74">
        <v>41463</v>
      </c>
      <c r="I328" s="74"/>
      <c r="J328" s="74"/>
      <c r="K328" s="74"/>
      <c r="L328" s="29" t="s">
        <v>23</v>
      </c>
      <c r="N328" s="1">
        <v>160</v>
      </c>
      <c r="AF328" s="43"/>
    </row>
    <row r="329" spans="2:32" ht="16.5" thickBot="1">
      <c r="B329" s="138"/>
      <c r="D329" s="53"/>
      <c r="E329" s="53"/>
      <c r="F329" s="49">
        <f>F328-(SUM(N328:AG328))</f>
        <v>0</v>
      </c>
      <c r="G329" s="53"/>
      <c r="H329" s="53"/>
      <c r="AF329" s="43"/>
    </row>
    <row r="330" spans="2:32">
      <c r="B330" s="138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70">
        <v>41449</v>
      </c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69"/>
    </row>
    <row r="331" spans="2:32" ht="21">
      <c r="B331" s="138"/>
      <c r="C331" s="1">
        <v>4387</v>
      </c>
      <c r="D331" s="98" t="s">
        <v>173</v>
      </c>
      <c r="E331" s="9" t="s">
        <v>170</v>
      </c>
      <c r="F331" s="9">
        <v>96</v>
      </c>
      <c r="G331" s="74">
        <v>41430</v>
      </c>
      <c r="H331" s="74">
        <v>41449</v>
      </c>
      <c r="I331" s="74"/>
      <c r="J331" s="74"/>
      <c r="K331" s="74"/>
      <c r="L331" s="26" t="s">
        <v>20</v>
      </c>
      <c r="N331" s="1">
        <v>96</v>
      </c>
      <c r="AF331" s="43"/>
    </row>
    <row r="332" spans="2:32" ht="16.5" thickBot="1">
      <c r="B332" s="138"/>
      <c r="C332" s="53"/>
      <c r="D332" s="53"/>
      <c r="E332" s="53"/>
      <c r="F332" s="49">
        <f>F331-(SUM(N331:AG331))</f>
        <v>0</v>
      </c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4"/>
    </row>
    <row r="333" spans="2:32">
      <c r="B333" s="138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70">
        <v>41450</v>
      </c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69"/>
    </row>
    <row r="334" spans="2:32" ht="21">
      <c r="B334" s="138"/>
      <c r="C334" s="1">
        <v>4392</v>
      </c>
      <c r="D334" s="98" t="s">
        <v>174</v>
      </c>
      <c r="E334" s="9" t="s">
        <v>165</v>
      </c>
      <c r="F334" s="9">
        <v>270</v>
      </c>
      <c r="G334" s="74">
        <v>41435</v>
      </c>
      <c r="H334" s="74">
        <v>41450</v>
      </c>
      <c r="I334" s="74"/>
      <c r="J334" s="74"/>
      <c r="K334" s="74"/>
      <c r="L334" s="26" t="s">
        <v>20</v>
      </c>
      <c r="N334" s="1">
        <v>270</v>
      </c>
      <c r="AF334" s="43"/>
    </row>
    <row r="335" spans="2:32" ht="16.5" thickBot="1">
      <c r="B335" s="138"/>
      <c r="C335" s="53"/>
      <c r="D335" s="53"/>
      <c r="E335" s="53"/>
      <c r="F335" s="49">
        <f>F334-(SUM(N334:AG334))</f>
        <v>0</v>
      </c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4"/>
    </row>
    <row r="336" spans="2:32">
      <c r="B336" s="138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70">
        <v>41464</v>
      </c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69"/>
    </row>
    <row r="337" spans="2:32" ht="21">
      <c r="B337" s="138"/>
      <c r="C337" s="1">
        <v>4398</v>
      </c>
      <c r="D337" s="98" t="s">
        <v>175</v>
      </c>
      <c r="E337" s="9" t="s">
        <v>165</v>
      </c>
      <c r="F337" s="9">
        <v>270</v>
      </c>
      <c r="G337" s="74">
        <v>41442</v>
      </c>
      <c r="H337" s="74">
        <v>41465</v>
      </c>
      <c r="I337" s="74"/>
      <c r="J337" s="74"/>
      <c r="K337" s="74"/>
      <c r="L337" s="26" t="s">
        <v>20</v>
      </c>
      <c r="N337" s="1">
        <v>270</v>
      </c>
      <c r="AF337" s="43"/>
    </row>
    <row r="338" spans="2:32" ht="16.5" thickBot="1">
      <c r="B338" s="138"/>
      <c r="C338" s="53"/>
      <c r="D338" s="53"/>
      <c r="E338" s="53"/>
      <c r="F338" s="49">
        <f>F337-(SUM(N337:AG337))</f>
        <v>0</v>
      </c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4"/>
    </row>
    <row r="339" spans="2:32">
      <c r="B339" s="138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70">
        <v>41471</v>
      </c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69"/>
    </row>
    <row r="340" spans="2:32" ht="21">
      <c r="B340" s="138"/>
      <c r="C340" s="1">
        <v>4412</v>
      </c>
      <c r="D340" s="98" t="s">
        <v>176</v>
      </c>
      <c r="E340" s="9" t="s">
        <v>161</v>
      </c>
      <c r="F340" s="9">
        <v>160</v>
      </c>
      <c r="G340" s="74">
        <v>41445</v>
      </c>
      <c r="H340" s="74">
        <v>41473</v>
      </c>
      <c r="I340" s="74"/>
      <c r="J340" s="74"/>
      <c r="K340" s="74"/>
      <c r="L340" s="26" t="s">
        <v>20</v>
      </c>
      <c r="N340" s="1">
        <v>160</v>
      </c>
      <c r="AF340" s="43"/>
    </row>
    <row r="341" spans="2:32" ht="16.5" thickBot="1">
      <c r="B341" s="138"/>
      <c r="C341" s="53"/>
      <c r="D341" s="53"/>
      <c r="E341" s="53"/>
      <c r="F341" s="49">
        <f>F340-(SUM(N340:AG340))</f>
        <v>0</v>
      </c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4"/>
    </row>
    <row r="342" spans="2:32">
      <c r="B342" s="138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70">
        <v>41471</v>
      </c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69"/>
    </row>
    <row r="343" spans="2:32" ht="21">
      <c r="B343" s="138"/>
      <c r="C343" s="1">
        <v>4412</v>
      </c>
      <c r="D343" s="98" t="s">
        <v>176</v>
      </c>
      <c r="E343" s="9" t="s">
        <v>170</v>
      </c>
      <c r="F343" s="9">
        <v>120</v>
      </c>
      <c r="G343" s="74">
        <v>41445</v>
      </c>
      <c r="H343" s="74">
        <v>41473</v>
      </c>
      <c r="I343" s="74"/>
      <c r="J343" s="74"/>
      <c r="K343" s="74"/>
      <c r="L343" s="26" t="s">
        <v>20</v>
      </c>
      <c r="N343" s="1">
        <v>120</v>
      </c>
      <c r="AF343" s="43"/>
    </row>
    <row r="344" spans="2:32" ht="16.5" thickBot="1">
      <c r="B344" s="138"/>
      <c r="C344" s="53"/>
      <c r="D344" s="53"/>
      <c r="E344" s="53"/>
      <c r="F344" s="49">
        <f>F343-(SUM(N343:AG343))</f>
        <v>0</v>
      </c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4"/>
    </row>
    <row r="345" spans="2:32">
      <c r="B345" s="138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70">
        <v>41474</v>
      </c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69"/>
    </row>
    <row r="346" spans="2:32" ht="21">
      <c r="B346" s="138"/>
      <c r="C346" s="1">
        <v>4422</v>
      </c>
      <c r="D346" s="98" t="s">
        <v>177</v>
      </c>
      <c r="E346" s="9" t="s">
        <v>165</v>
      </c>
      <c r="F346" s="9">
        <v>360</v>
      </c>
      <c r="G346" s="74">
        <v>41452</v>
      </c>
      <c r="H346" s="74">
        <v>41472</v>
      </c>
      <c r="I346" s="74"/>
      <c r="J346" s="74"/>
      <c r="K346" s="74"/>
      <c r="L346" s="29" t="s">
        <v>23</v>
      </c>
      <c r="N346" s="1">
        <v>360</v>
      </c>
      <c r="AF346" s="43"/>
    </row>
    <row r="347" spans="2:32" ht="16.5" thickBot="1">
      <c r="B347" s="138"/>
      <c r="C347" s="53"/>
      <c r="D347" s="53"/>
      <c r="E347" s="53"/>
      <c r="F347" s="49">
        <f>F346-(SUM(N346:AG346))</f>
        <v>0</v>
      </c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4"/>
    </row>
    <row r="348" spans="2:32">
      <c r="B348" s="160" t="s">
        <v>180</v>
      </c>
      <c r="C348" s="84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101">
        <v>41449</v>
      </c>
      <c r="O348" s="101">
        <v>41454</v>
      </c>
      <c r="P348" s="101">
        <v>41458</v>
      </c>
      <c r="Q348" s="70">
        <v>41486</v>
      </c>
      <c r="R348" s="70">
        <v>41493</v>
      </c>
      <c r="S348" s="70">
        <v>41521</v>
      </c>
      <c r="T348" s="8">
        <v>41551</v>
      </c>
      <c r="U348" s="8">
        <v>41568</v>
      </c>
      <c r="V348" s="8">
        <v>41591</v>
      </c>
      <c r="W348" s="39"/>
      <c r="X348" s="39"/>
      <c r="Y348" s="39"/>
      <c r="Z348" s="39"/>
      <c r="AA348" s="39"/>
      <c r="AB348" s="39"/>
      <c r="AC348" s="39"/>
      <c r="AD348" s="39"/>
      <c r="AE348" s="39"/>
      <c r="AF348" s="69"/>
    </row>
    <row r="349" spans="2:32" ht="18.75">
      <c r="B349" s="160"/>
      <c r="C349" s="99"/>
      <c r="D349" s="98" t="s">
        <v>178</v>
      </c>
      <c r="E349" s="9" t="s">
        <v>148</v>
      </c>
      <c r="F349" s="9">
        <v>7000</v>
      </c>
      <c r="G349" s="74">
        <v>41456</v>
      </c>
      <c r="H349" s="74">
        <v>41639</v>
      </c>
      <c r="I349" s="74"/>
      <c r="J349" s="74"/>
      <c r="K349" s="74"/>
      <c r="N349" s="102">
        <v>200</v>
      </c>
      <c r="O349" s="102">
        <v>400</v>
      </c>
      <c r="P349" s="102">
        <v>631</v>
      </c>
      <c r="Q349" s="1">
        <v>350</v>
      </c>
      <c r="R349" s="1">
        <v>720</v>
      </c>
      <c r="S349" s="1">
        <v>648</v>
      </c>
      <c r="T349" s="1">
        <v>648</v>
      </c>
      <c r="U349" s="1">
        <v>648</v>
      </c>
      <c r="V349" s="1">
        <v>464</v>
      </c>
      <c r="AF349" s="43"/>
    </row>
    <row r="350" spans="2:32" ht="16.5" thickBot="1">
      <c r="B350" s="160"/>
      <c r="C350" s="86"/>
      <c r="D350" s="53"/>
      <c r="E350" s="53"/>
      <c r="F350" s="49">
        <f>F349-(SUM(N349:AG349))</f>
        <v>2291</v>
      </c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4"/>
    </row>
    <row r="351" spans="2:32">
      <c r="B351" s="160"/>
      <c r="C351" s="84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70">
        <v>41486</v>
      </c>
      <c r="O351" s="70"/>
      <c r="P351" s="70"/>
      <c r="Q351" s="70"/>
      <c r="R351" s="70"/>
      <c r="S351" s="70"/>
      <c r="W351" s="39"/>
      <c r="X351" s="39"/>
      <c r="Y351" s="39"/>
      <c r="Z351" s="39"/>
      <c r="AA351" s="39"/>
      <c r="AB351" s="39"/>
      <c r="AC351" s="39"/>
      <c r="AD351" s="39"/>
      <c r="AE351" s="39"/>
      <c r="AF351" s="69"/>
    </row>
    <row r="352" spans="2:32" ht="21">
      <c r="B352" s="160"/>
      <c r="C352" s="99"/>
      <c r="D352" s="98" t="s">
        <v>179</v>
      </c>
      <c r="E352" s="9" t="s">
        <v>165</v>
      </c>
      <c r="F352" s="9">
        <v>200</v>
      </c>
      <c r="G352" s="74">
        <v>41471</v>
      </c>
      <c r="H352" s="74">
        <v>41487</v>
      </c>
      <c r="I352" s="74"/>
      <c r="J352" s="74"/>
      <c r="K352" s="74"/>
      <c r="L352" s="26" t="s">
        <v>20</v>
      </c>
      <c r="N352" s="1">
        <v>200</v>
      </c>
      <c r="AF352" s="43"/>
    </row>
    <row r="353" spans="2:32" ht="16.5" thickBot="1">
      <c r="B353" s="160"/>
      <c r="C353" s="86"/>
      <c r="D353" s="53"/>
      <c r="E353" s="53"/>
      <c r="F353" s="49">
        <f>F352-(SUM(N352:AG352))</f>
        <v>0</v>
      </c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4"/>
    </row>
    <row r="354" spans="2:32">
      <c r="B354" s="160"/>
      <c r="C354" s="84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70">
        <v>41486</v>
      </c>
      <c r="O354" s="70"/>
      <c r="P354" s="70"/>
      <c r="Q354" s="70"/>
      <c r="R354" s="70"/>
      <c r="S354" s="70"/>
      <c r="W354" s="39"/>
      <c r="X354" s="39"/>
      <c r="Y354" s="39"/>
      <c r="Z354" s="39"/>
      <c r="AA354" s="39"/>
      <c r="AB354" s="39"/>
      <c r="AC354" s="39"/>
      <c r="AD354" s="39"/>
      <c r="AE354" s="39"/>
      <c r="AF354" s="69"/>
    </row>
    <row r="355" spans="2:32" ht="21">
      <c r="B355" s="160"/>
      <c r="C355" s="99"/>
      <c r="D355" s="98" t="s">
        <v>179</v>
      </c>
      <c r="E355" s="9" t="s">
        <v>172</v>
      </c>
      <c r="F355" s="9">
        <v>50</v>
      </c>
      <c r="G355" s="74">
        <v>41471</v>
      </c>
      <c r="H355" s="74">
        <v>41487</v>
      </c>
      <c r="I355" s="74"/>
      <c r="J355" s="74"/>
      <c r="K355" s="74"/>
      <c r="L355" s="26" t="s">
        <v>20</v>
      </c>
      <c r="N355" s="1">
        <v>50</v>
      </c>
      <c r="AF355" s="43"/>
    </row>
    <row r="356" spans="2:32" ht="16.5" thickBot="1">
      <c r="B356" s="160"/>
      <c r="C356" s="86"/>
      <c r="D356" s="53"/>
      <c r="E356" s="53"/>
      <c r="F356" s="49">
        <f>F355-(SUM(N355:AG355))</f>
        <v>0</v>
      </c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4"/>
    </row>
    <row r="357" spans="2:32">
      <c r="B357" s="159" t="s">
        <v>107</v>
      </c>
      <c r="C357" s="84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70">
        <v>41527</v>
      </c>
      <c r="O357" s="70"/>
      <c r="P357" s="70"/>
      <c r="Q357" s="70"/>
      <c r="R357" s="70"/>
      <c r="S357" s="70"/>
      <c r="W357" s="39"/>
      <c r="X357" s="39"/>
      <c r="Y357" s="39"/>
      <c r="Z357" s="39"/>
      <c r="AA357" s="39"/>
      <c r="AB357" s="39"/>
      <c r="AC357" s="39"/>
      <c r="AD357" s="39"/>
      <c r="AE357" s="39"/>
      <c r="AF357" s="69"/>
    </row>
    <row r="358" spans="2:32" ht="21">
      <c r="B358" s="159"/>
      <c r="C358" s="99"/>
      <c r="D358" s="98" t="s">
        <v>181</v>
      </c>
      <c r="E358" s="9" t="s">
        <v>165</v>
      </c>
      <c r="F358" s="9">
        <v>360</v>
      </c>
      <c r="G358" s="74">
        <v>41494</v>
      </c>
      <c r="H358" s="74">
        <v>41527</v>
      </c>
      <c r="I358" s="74"/>
      <c r="J358" s="74"/>
      <c r="K358" s="74"/>
      <c r="L358" s="26" t="s">
        <v>20</v>
      </c>
      <c r="N358" s="1">
        <v>360</v>
      </c>
      <c r="AF358" s="43"/>
    </row>
    <row r="359" spans="2:32" ht="16.5" thickBot="1">
      <c r="B359" s="159"/>
      <c r="C359" s="86"/>
      <c r="D359" s="53"/>
      <c r="E359" s="53"/>
      <c r="F359" s="49">
        <f>F358-(SUM(N358:AG358))</f>
        <v>0</v>
      </c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4"/>
    </row>
    <row r="360" spans="2:32">
      <c r="B360" s="159"/>
      <c r="C360" s="84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70">
        <v>41510</v>
      </c>
      <c r="O360" s="70"/>
      <c r="P360" s="70"/>
      <c r="Q360" s="70"/>
      <c r="R360" s="70"/>
      <c r="S360" s="70"/>
      <c r="W360" s="39"/>
      <c r="X360" s="39"/>
      <c r="Y360" s="39"/>
      <c r="Z360" s="39"/>
      <c r="AA360" s="39"/>
      <c r="AB360" s="39"/>
      <c r="AC360" s="39"/>
      <c r="AD360" s="39"/>
      <c r="AE360" s="39"/>
      <c r="AF360" s="69"/>
    </row>
    <row r="361" spans="2:32" ht="21">
      <c r="B361" s="159"/>
      <c r="C361" s="99"/>
      <c r="D361" s="98" t="s">
        <v>182</v>
      </c>
      <c r="E361" s="9" t="s">
        <v>183</v>
      </c>
      <c r="F361" s="9">
        <v>72</v>
      </c>
      <c r="G361" s="74">
        <v>41502</v>
      </c>
      <c r="H361" s="74">
        <v>41510</v>
      </c>
      <c r="I361" s="74"/>
      <c r="J361" s="74"/>
      <c r="K361" s="74"/>
      <c r="L361" s="26" t="s">
        <v>20</v>
      </c>
      <c r="N361" s="1">
        <v>72</v>
      </c>
      <c r="AF361" s="43"/>
    </row>
    <row r="362" spans="2:32" ht="16.5" thickBot="1">
      <c r="B362" s="159"/>
      <c r="C362" s="86"/>
      <c r="D362" s="53"/>
      <c r="E362" s="53"/>
      <c r="F362" s="49">
        <f>F361-(SUM(N361:AG361))</f>
        <v>0</v>
      </c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4"/>
    </row>
    <row r="363" spans="2:32">
      <c r="B363" s="146" t="s">
        <v>120</v>
      </c>
      <c r="C363" s="84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70">
        <v>41564</v>
      </c>
      <c r="O363" s="70"/>
      <c r="P363" s="70"/>
      <c r="Q363" s="70"/>
      <c r="R363" s="70"/>
      <c r="S363" s="70"/>
      <c r="W363" s="39"/>
      <c r="X363" s="39"/>
      <c r="Y363" s="39"/>
      <c r="Z363" s="39"/>
      <c r="AA363" s="39"/>
      <c r="AB363" s="39"/>
      <c r="AC363" s="39"/>
      <c r="AD363" s="39"/>
      <c r="AE363" s="39"/>
      <c r="AF363" s="69"/>
    </row>
    <row r="364" spans="2:32" ht="21">
      <c r="B364" s="157"/>
      <c r="C364" s="5">
        <v>4511</v>
      </c>
      <c r="D364" s="98" t="s">
        <v>184</v>
      </c>
      <c r="E364" s="9" t="s">
        <v>165</v>
      </c>
      <c r="F364" s="9">
        <v>450</v>
      </c>
      <c r="G364" s="74">
        <v>41523</v>
      </c>
      <c r="H364" s="74">
        <v>41550</v>
      </c>
      <c r="I364" s="74"/>
      <c r="J364" s="74"/>
      <c r="K364" s="74"/>
      <c r="L364" s="29" t="s">
        <v>23</v>
      </c>
      <c r="N364" s="1">
        <v>450</v>
      </c>
      <c r="AF364" s="43"/>
    </row>
    <row r="365" spans="2:32" ht="16.5" thickBot="1">
      <c r="B365" s="157"/>
      <c r="C365" s="86"/>
      <c r="D365" s="53"/>
      <c r="E365" s="53"/>
      <c r="F365" s="49">
        <f>F364-(SUM(N364:AG364))</f>
        <v>0</v>
      </c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4"/>
    </row>
    <row r="366" spans="2:32">
      <c r="B366" s="157"/>
      <c r="C366" s="84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70">
        <v>41537</v>
      </c>
      <c r="O366" s="70"/>
      <c r="P366" s="70"/>
      <c r="Q366" s="70"/>
      <c r="R366" s="70"/>
      <c r="S366" s="70"/>
      <c r="W366" s="39"/>
      <c r="X366" s="39"/>
      <c r="Y366" s="39"/>
      <c r="Z366" s="39"/>
      <c r="AA366" s="39"/>
      <c r="AB366" s="39"/>
      <c r="AC366" s="39"/>
      <c r="AD366" s="39"/>
      <c r="AE366" s="39"/>
      <c r="AF366" s="69"/>
    </row>
    <row r="367" spans="2:32" ht="21">
      <c r="B367" s="157"/>
      <c r="C367" s="5">
        <v>4510</v>
      </c>
      <c r="D367" s="98" t="s">
        <v>185</v>
      </c>
      <c r="E367" s="9" t="s">
        <v>161</v>
      </c>
      <c r="F367" s="9">
        <v>160</v>
      </c>
      <c r="G367" s="74">
        <v>41527</v>
      </c>
      <c r="H367" s="74">
        <v>41537</v>
      </c>
      <c r="I367" s="74"/>
      <c r="J367" s="74"/>
      <c r="K367" s="74"/>
      <c r="L367" s="26" t="s">
        <v>20</v>
      </c>
      <c r="N367" s="1">
        <v>160</v>
      </c>
      <c r="AF367" s="43"/>
    </row>
    <row r="368" spans="2:32" ht="16.5" thickBot="1">
      <c r="B368" s="157"/>
      <c r="C368" s="86"/>
      <c r="D368" s="53"/>
      <c r="E368" s="53"/>
      <c r="F368" s="49">
        <f>F367-(SUM(N367:AG367))</f>
        <v>0</v>
      </c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4"/>
    </row>
    <row r="369" spans="2:32">
      <c r="B369" s="157"/>
      <c r="C369" s="84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70">
        <v>41564</v>
      </c>
      <c r="O369" s="70"/>
      <c r="P369" s="70"/>
      <c r="Q369" s="70"/>
      <c r="R369" s="70"/>
      <c r="S369" s="70"/>
      <c r="W369" s="39"/>
      <c r="X369" s="39"/>
      <c r="Y369" s="39"/>
      <c r="Z369" s="39"/>
      <c r="AA369" s="39"/>
      <c r="AB369" s="39"/>
      <c r="AC369" s="39"/>
      <c r="AD369" s="39"/>
      <c r="AE369" s="39"/>
      <c r="AF369" s="69"/>
    </row>
    <row r="370" spans="2:32" ht="21">
      <c r="B370" s="157"/>
      <c r="C370" s="5">
        <v>4510</v>
      </c>
      <c r="D370" s="98" t="s">
        <v>185</v>
      </c>
      <c r="E370" s="9" t="s">
        <v>161</v>
      </c>
      <c r="F370" s="9">
        <v>160</v>
      </c>
      <c r="G370" s="74">
        <v>41527</v>
      </c>
      <c r="H370" s="74">
        <v>41567</v>
      </c>
      <c r="I370" s="74"/>
      <c r="J370" s="74"/>
      <c r="K370" s="74"/>
      <c r="L370" s="26" t="s">
        <v>20</v>
      </c>
      <c r="N370" s="1">
        <v>160</v>
      </c>
      <c r="AF370" s="43"/>
    </row>
    <row r="371" spans="2:32" ht="16.5" thickBot="1">
      <c r="B371" s="157"/>
      <c r="C371" s="86"/>
      <c r="D371" s="53"/>
      <c r="E371" s="53"/>
      <c r="F371" s="49">
        <f>F370-(SUM(N370:AG370))</f>
        <v>0</v>
      </c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4"/>
    </row>
    <row r="372" spans="2:32">
      <c r="B372" s="157"/>
      <c r="C372" s="84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70">
        <v>41600</v>
      </c>
      <c r="O372" s="70"/>
      <c r="P372" s="70"/>
      <c r="Q372" s="70"/>
      <c r="R372" s="70"/>
      <c r="S372" s="70"/>
      <c r="W372" s="39"/>
      <c r="X372" s="39"/>
      <c r="Y372" s="39"/>
      <c r="Z372" s="39"/>
      <c r="AA372" s="39"/>
      <c r="AB372" s="39"/>
      <c r="AC372" s="39"/>
      <c r="AD372" s="39"/>
      <c r="AE372" s="39"/>
      <c r="AF372" s="69"/>
    </row>
    <row r="373" spans="2:32" ht="21">
      <c r="B373" s="157"/>
      <c r="C373" s="5">
        <v>4519</v>
      </c>
      <c r="D373" s="98" t="s">
        <v>186</v>
      </c>
      <c r="E373" s="9" t="s">
        <v>172</v>
      </c>
      <c r="F373" s="9">
        <v>26</v>
      </c>
      <c r="G373" s="74">
        <v>41534</v>
      </c>
      <c r="H373" s="74">
        <v>41575</v>
      </c>
      <c r="I373" s="74"/>
      <c r="J373" s="74"/>
      <c r="K373" s="74"/>
      <c r="L373" s="29" t="s">
        <v>23</v>
      </c>
      <c r="N373" s="1">
        <v>26</v>
      </c>
      <c r="AF373" s="43"/>
    </row>
    <row r="374" spans="2:32" ht="16.5" thickBot="1">
      <c r="B374" s="157"/>
      <c r="C374" s="86"/>
      <c r="D374" s="53"/>
      <c r="E374" s="53"/>
      <c r="F374" s="49">
        <f>F373-(SUM(N373:AG373))</f>
        <v>0</v>
      </c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4"/>
    </row>
    <row r="375" spans="2:32">
      <c r="B375" s="126" t="s">
        <v>123</v>
      </c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70">
        <v>41600</v>
      </c>
      <c r="O375" s="70"/>
      <c r="P375" s="70"/>
      <c r="Q375" s="70"/>
      <c r="R375" s="70"/>
      <c r="S375" s="70"/>
      <c r="W375" s="39"/>
      <c r="X375" s="39"/>
      <c r="Y375" s="39"/>
      <c r="Z375" s="39"/>
      <c r="AA375" s="39"/>
      <c r="AB375" s="39"/>
      <c r="AC375" s="39"/>
      <c r="AD375" s="39"/>
      <c r="AE375" s="39"/>
      <c r="AF375" s="69"/>
    </row>
    <row r="376" spans="2:32" ht="21">
      <c r="B376" s="127"/>
      <c r="C376" s="5">
        <v>4542</v>
      </c>
      <c r="D376" s="98" t="s">
        <v>187</v>
      </c>
      <c r="E376" s="9" t="s">
        <v>161</v>
      </c>
      <c r="F376" s="9">
        <v>160</v>
      </c>
      <c r="G376" s="74">
        <v>41557</v>
      </c>
      <c r="H376" s="74">
        <v>41575</v>
      </c>
      <c r="I376" s="74"/>
      <c r="J376" s="74"/>
      <c r="K376" s="74"/>
      <c r="L376" s="26" t="s">
        <v>20</v>
      </c>
      <c r="N376" s="1">
        <v>160</v>
      </c>
      <c r="AF376" s="43"/>
    </row>
    <row r="377" spans="2:32" ht="16.5" thickBot="1">
      <c r="B377" s="127"/>
      <c r="C377" s="53"/>
      <c r="D377" s="53"/>
      <c r="E377" s="53"/>
      <c r="F377" s="49">
        <f>F376-(SUM(N376:AG376))</f>
        <v>0</v>
      </c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4"/>
    </row>
    <row r="378" spans="2:32">
      <c r="B378" s="127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70">
        <v>41600</v>
      </c>
      <c r="O378" s="70">
        <v>41579</v>
      </c>
      <c r="P378" s="70"/>
      <c r="Q378" s="70"/>
      <c r="R378" s="70"/>
      <c r="S378" s="70"/>
      <c r="W378" s="39"/>
      <c r="X378" s="39"/>
      <c r="Y378" s="39"/>
      <c r="Z378" s="39"/>
      <c r="AA378" s="39"/>
      <c r="AB378" s="39"/>
      <c r="AC378" s="39"/>
      <c r="AD378" s="39"/>
      <c r="AE378" s="39"/>
      <c r="AF378" s="69"/>
    </row>
    <row r="379" spans="2:32" ht="21">
      <c r="B379" s="127"/>
      <c r="C379" s="5">
        <v>4542</v>
      </c>
      <c r="D379" s="98" t="s">
        <v>187</v>
      </c>
      <c r="E379" s="9" t="s">
        <v>161</v>
      </c>
      <c r="F379" s="9">
        <v>160</v>
      </c>
      <c r="G379" s="74">
        <v>41557</v>
      </c>
      <c r="H379" s="74">
        <v>41582</v>
      </c>
      <c r="I379" s="74"/>
      <c r="J379" s="74"/>
      <c r="K379" s="74"/>
      <c r="L379" s="26" t="s">
        <v>20</v>
      </c>
      <c r="N379" s="1">
        <v>48</v>
      </c>
      <c r="O379" s="1">
        <v>112</v>
      </c>
      <c r="AF379" s="43"/>
    </row>
    <row r="380" spans="2:32" ht="16.5" thickBot="1">
      <c r="B380" s="127"/>
      <c r="C380" s="53"/>
      <c r="D380" s="53"/>
      <c r="E380" s="53"/>
      <c r="F380" s="49">
        <f>F379-(SUM(N379:AG379))</f>
        <v>0</v>
      </c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4"/>
    </row>
    <row r="381" spans="2:32">
      <c r="B381" s="127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70">
        <v>41586</v>
      </c>
      <c r="O381" s="70"/>
      <c r="P381" s="70"/>
      <c r="Q381" s="70"/>
      <c r="R381" s="70"/>
      <c r="S381" s="70"/>
      <c r="W381" s="39"/>
      <c r="X381" s="39"/>
      <c r="Y381" s="39"/>
      <c r="Z381" s="39"/>
      <c r="AA381" s="39"/>
      <c r="AB381" s="39"/>
      <c r="AC381" s="39"/>
      <c r="AD381" s="39"/>
      <c r="AE381" s="39"/>
      <c r="AF381" s="69"/>
    </row>
    <row r="382" spans="2:32" ht="21">
      <c r="B382" s="127"/>
      <c r="C382" s="5">
        <v>4551</v>
      </c>
      <c r="D382" s="98" t="s">
        <v>188</v>
      </c>
      <c r="E382" s="9" t="s">
        <v>165</v>
      </c>
      <c r="F382" s="9">
        <v>50</v>
      </c>
      <c r="G382" s="74">
        <v>41564</v>
      </c>
      <c r="H382" s="74">
        <v>41589</v>
      </c>
      <c r="I382" s="74"/>
      <c r="J382" s="74"/>
      <c r="K382" s="74"/>
      <c r="L382" s="26" t="s">
        <v>20</v>
      </c>
      <c r="N382" s="1">
        <v>50</v>
      </c>
      <c r="AF382" s="43"/>
    </row>
    <row r="383" spans="2:32" ht="16.5" thickBot="1">
      <c r="B383" s="127"/>
      <c r="C383" s="53"/>
      <c r="D383" s="53"/>
      <c r="E383" s="53"/>
      <c r="F383" s="49">
        <f>F382-(SUM(N382:AG382))</f>
        <v>0</v>
      </c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4"/>
    </row>
    <row r="384" spans="2:32">
      <c r="B384" s="127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70">
        <v>41586</v>
      </c>
      <c r="O384" s="70"/>
      <c r="P384" s="70"/>
      <c r="Q384" s="70"/>
      <c r="R384" s="70"/>
      <c r="S384" s="70"/>
      <c r="W384" s="39"/>
      <c r="X384" s="39"/>
      <c r="Y384" s="39"/>
      <c r="Z384" s="39"/>
      <c r="AA384" s="39"/>
      <c r="AB384" s="39"/>
      <c r="AC384" s="39"/>
      <c r="AD384" s="39"/>
      <c r="AE384" s="39"/>
      <c r="AF384" s="69"/>
    </row>
    <row r="385" spans="2:32" ht="21">
      <c r="B385" s="127"/>
      <c r="C385" s="5">
        <v>4560</v>
      </c>
      <c r="D385" s="98" t="s">
        <v>189</v>
      </c>
      <c r="E385" s="9" t="s">
        <v>161</v>
      </c>
      <c r="F385" s="9">
        <v>160</v>
      </c>
      <c r="G385" s="74">
        <v>41572</v>
      </c>
      <c r="H385" s="74">
        <v>41589</v>
      </c>
      <c r="I385" s="74"/>
      <c r="J385" s="74"/>
      <c r="K385" s="74"/>
      <c r="L385" s="26" t="s">
        <v>20</v>
      </c>
      <c r="N385" s="1">
        <v>160</v>
      </c>
      <c r="AF385" s="43"/>
    </row>
    <row r="386" spans="2:32" ht="16.5" thickBot="1">
      <c r="B386" s="127"/>
      <c r="C386" s="53"/>
      <c r="D386" s="53"/>
      <c r="E386" s="53"/>
      <c r="F386" s="49">
        <f>F385-(SUM(N385:AG385))</f>
        <v>0</v>
      </c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4"/>
    </row>
    <row r="387" spans="2:32">
      <c r="B387" s="127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70">
        <v>41593</v>
      </c>
      <c r="O387" s="70"/>
      <c r="P387" s="70"/>
      <c r="Q387" s="70"/>
      <c r="R387" s="70"/>
      <c r="S387" s="70"/>
      <c r="W387" s="39"/>
      <c r="X387" s="39"/>
      <c r="Y387" s="39"/>
      <c r="Z387" s="39"/>
      <c r="AA387" s="39"/>
      <c r="AB387" s="39"/>
      <c r="AC387" s="39"/>
      <c r="AD387" s="39"/>
      <c r="AE387" s="39"/>
      <c r="AF387" s="69"/>
    </row>
    <row r="388" spans="2:32" ht="21">
      <c r="B388" s="127"/>
      <c r="C388" s="5">
        <v>4560</v>
      </c>
      <c r="D388" s="98" t="s">
        <v>189</v>
      </c>
      <c r="E388" s="9" t="s">
        <v>161</v>
      </c>
      <c r="F388" s="9">
        <v>160</v>
      </c>
      <c r="G388" s="74">
        <v>41572</v>
      </c>
      <c r="H388" s="74">
        <v>41596</v>
      </c>
      <c r="I388" s="74"/>
      <c r="J388" s="74"/>
      <c r="K388" s="74"/>
      <c r="L388" s="26" t="s">
        <v>20</v>
      </c>
      <c r="N388" s="1">
        <v>160</v>
      </c>
      <c r="AF388" s="43"/>
    </row>
    <row r="389" spans="2:32" ht="16.5" thickBot="1">
      <c r="B389" s="127"/>
      <c r="C389" s="53"/>
      <c r="D389" s="53"/>
      <c r="E389" s="53"/>
      <c r="F389" s="49">
        <f>F388-(SUM(N388:AG388))</f>
        <v>0</v>
      </c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4"/>
    </row>
    <row r="390" spans="2:32">
      <c r="B390" s="127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70">
        <v>41601</v>
      </c>
      <c r="O390" s="70"/>
      <c r="P390" s="70"/>
      <c r="Q390" s="70"/>
      <c r="R390" s="70"/>
      <c r="S390" s="70"/>
      <c r="W390" s="39"/>
      <c r="X390" s="39"/>
      <c r="Y390" s="39"/>
      <c r="Z390" s="39"/>
      <c r="AA390" s="39"/>
      <c r="AB390" s="39"/>
      <c r="AC390" s="39"/>
      <c r="AD390" s="39"/>
      <c r="AE390" s="39"/>
      <c r="AF390" s="69"/>
    </row>
    <row r="391" spans="2:32" ht="21">
      <c r="B391" s="127"/>
      <c r="C391" s="5">
        <v>4560</v>
      </c>
      <c r="D391" s="98" t="s">
        <v>189</v>
      </c>
      <c r="E391" s="9" t="s">
        <v>161</v>
      </c>
      <c r="F391" s="9">
        <v>160</v>
      </c>
      <c r="G391" s="74">
        <v>41572</v>
      </c>
      <c r="H391" s="74">
        <v>41603</v>
      </c>
      <c r="I391" s="74"/>
      <c r="J391" s="74"/>
      <c r="K391" s="74"/>
      <c r="L391" s="26" t="s">
        <v>20</v>
      </c>
      <c r="N391" s="1">
        <v>160</v>
      </c>
      <c r="AF391" s="43"/>
    </row>
    <row r="392" spans="2:32" ht="16.5" thickBot="1">
      <c r="B392" s="128"/>
      <c r="C392" s="53"/>
      <c r="D392" s="53"/>
      <c r="E392" s="53"/>
      <c r="F392" s="49">
        <f>F391-(SUM(N391:AG391))</f>
        <v>0</v>
      </c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4"/>
    </row>
    <row r="393" spans="2:32">
      <c r="B393" s="137">
        <v>41609</v>
      </c>
      <c r="C393" s="84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70">
        <v>41628</v>
      </c>
      <c r="O393" s="70"/>
      <c r="P393" s="70"/>
      <c r="Q393" s="70"/>
      <c r="R393" s="70"/>
      <c r="S393" s="70"/>
      <c r="W393" s="39"/>
      <c r="X393" s="39"/>
      <c r="Y393" s="39"/>
      <c r="Z393" s="39"/>
      <c r="AA393" s="39"/>
      <c r="AB393" s="39"/>
      <c r="AC393" s="39"/>
      <c r="AD393" s="39"/>
      <c r="AE393" s="39"/>
      <c r="AF393" s="69"/>
    </row>
    <row r="394" spans="2:32" ht="21">
      <c r="B394" s="138"/>
      <c r="C394" s="5">
        <v>4600</v>
      </c>
      <c r="D394" s="98" t="s">
        <v>190</v>
      </c>
      <c r="E394" s="9" t="s">
        <v>161</v>
      </c>
      <c r="F394" s="9">
        <v>108</v>
      </c>
      <c r="G394" s="74">
        <v>41614</v>
      </c>
      <c r="H394" s="74">
        <v>41629</v>
      </c>
      <c r="I394" s="74"/>
      <c r="J394" s="74"/>
      <c r="K394" s="74"/>
      <c r="L394" s="26" t="s">
        <v>20</v>
      </c>
      <c r="N394" s="1">
        <v>108</v>
      </c>
      <c r="AF394" s="43"/>
    </row>
    <row r="395" spans="2:32" ht="16.5" thickBot="1">
      <c r="B395" s="138"/>
      <c r="C395" s="86"/>
      <c r="D395" s="53"/>
      <c r="E395" s="53"/>
      <c r="F395" s="49">
        <f>F394-(SUM(N394:AG394))</f>
        <v>0</v>
      </c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4"/>
    </row>
    <row r="396" spans="2:32">
      <c r="B396" s="138"/>
      <c r="C396" s="84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70">
        <v>41668</v>
      </c>
      <c r="O396" s="70"/>
      <c r="P396" s="70"/>
      <c r="Q396" s="70"/>
      <c r="R396" s="70"/>
      <c r="S396" s="70"/>
      <c r="W396" s="39"/>
      <c r="X396" s="39"/>
      <c r="Y396" s="39"/>
      <c r="Z396" s="39"/>
      <c r="AA396" s="39"/>
      <c r="AB396" s="39"/>
      <c r="AC396" s="39"/>
      <c r="AD396" s="39"/>
      <c r="AE396" s="39"/>
      <c r="AF396" s="69"/>
    </row>
    <row r="397" spans="2:32" ht="21">
      <c r="B397" s="138"/>
      <c r="C397" s="5">
        <v>4606</v>
      </c>
      <c r="D397" s="98" t="s">
        <v>191</v>
      </c>
      <c r="E397" s="9" t="s">
        <v>170</v>
      </c>
      <c r="F397" s="9">
        <v>160</v>
      </c>
      <c r="G397" s="74">
        <v>41619</v>
      </c>
      <c r="H397" s="74">
        <v>41645</v>
      </c>
      <c r="I397" s="74"/>
      <c r="J397" s="74"/>
      <c r="K397" s="74"/>
      <c r="L397" s="29" t="s">
        <v>23</v>
      </c>
      <c r="N397" s="1">
        <v>160</v>
      </c>
      <c r="AF397" s="43"/>
    </row>
    <row r="398" spans="2:32" ht="16.5" thickBot="1">
      <c r="B398" s="138"/>
      <c r="C398" s="86"/>
      <c r="D398" s="53"/>
      <c r="E398" s="53"/>
      <c r="F398" s="49">
        <f>F397-(SUM(N397:AG397))</f>
        <v>0</v>
      </c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4"/>
    </row>
    <row r="399" spans="2:32" s="78" customFormat="1" ht="15.75">
      <c r="B399" s="106"/>
      <c r="C399" s="107"/>
      <c r="F399" s="108"/>
      <c r="AF399" s="109"/>
    </row>
    <row r="400" spans="2:32" s="78" customFormat="1" ht="32.25" thickBot="1">
      <c r="B400" s="106"/>
      <c r="C400" s="107"/>
      <c r="F400" s="108"/>
      <c r="J400" s="113">
        <v>2014</v>
      </c>
      <c r="AF400" s="109"/>
    </row>
    <row r="401" spans="2:32">
      <c r="B401" s="147" t="s">
        <v>62</v>
      </c>
      <c r="C401" s="84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70">
        <v>41660</v>
      </c>
      <c r="O401" s="70">
        <v>41668</v>
      </c>
      <c r="P401" s="114">
        <v>41717</v>
      </c>
      <c r="Q401" s="114">
        <v>41758</v>
      </c>
      <c r="R401" s="70">
        <v>41815</v>
      </c>
      <c r="S401" s="70">
        <v>41842</v>
      </c>
      <c r="T401" s="70">
        <v>41850</v>
      </c>
      <c r="U401" s="70"/>
      <c r="V401" s="70"/>
      <c r="W401" s="39"/>
      <c r="X401" s="39"/>
      <c r="Y401" s="39"/>
      <c r="Z401" s="39"/>
      <c r="AA401" s="39"/>
      <c r="AB401" s="39"/>
      <c r="AC401" s="39"/>
      <c r="AD401" s="39"/>
      <c r="AE401" s="39"/>
      <c r="AF401" s="69"/>
    </row>
    <row r="402" spans="2:32" ht="21">
      <c r="B402" s="147"/>
      <c r="C402" s="99"/>
      <c r="D402" s="98" t="s">
        <v>195</v>
      </c>
      <c r="E402" s="9" t="s">
        <v>148</v>
      </c>
      <c r="F402" s="9">
        <v>7000</v>
      </c>
      <c r="G402" s="74">
        <v>41640</v>
      </c>
      <c r="H402" s="74">
        <v>42004</v>
      </c>
      <c r="I402" s="74"/>
      <c r="J402" s="74"/>
      <c r="K402" s="74"/>
      <c r="L402" s="31" t="s">
        <v>27</v>
      </c>
      <c r="N402" s="1">
        <v>648</v>
      </c>
      <c r="O402" s="1">
        <v>648</v>
      </c>
      <c r="P402" s="1">
        <v>352</v>
      </c>
      <c r="Q402" s="1">
        <v>720</v>
      </c>
      <c r="R402" s="1">
        <v>576</v>
      </c>
      <c r="S402" s="1">
        <v>432</v>
      </c>
      <c r="T402" s="1">
        <v>432</v>
      </c>
      <c r="AF402" s="43"/>
    </row>
    <row r="403" spans="2:32" ht="16.5" thickBot="1">
      <c r="B403" s="147"/>
      <c r="C403" s="86"/>
      <c r="D403" s="53"/>
      <c r="E403" s="53"/>
      <c r="F403" s="49">
        <f>F402-(SUM(N402:AG402))</f>
        <v>3192</v>
      </c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4"/>
    </row>
    <row r="404" spans="2:32">
      <c r="B404" s="147"/>
      <c r="C404" s="84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70">
        <v>41668</v>
      </c>
      <c r="O404" s="70"/>
      <c r="P404" s="70"/>
      <c r="Q404" s="70"/>
      <c r="R404" s="70"/>
      <c r="S404" s="70"/>
      <c r="W404" s="39"/>
      <c r="X404" s="39"/>
      <c r="Y404" s="39"/>
      <c r="Z404" s="39"/>
      <c r="AA404" s="39"/>
      <c r="AB404" s="39"/>
      <c r="AC404" s="39"/>
      <c r="AD404" s="39"/>
      <c r="AE404" s="39"/>
      <c r="AF404" s="69"/>
    </row>
    <row r="405" spans="2:32" ht="21">
      <c r="B405" s="147"/>
      <c r="C405" s="5">
        <v>4615</v>
      </c>
      <c r="D405" s="98" t="s">
        <v>192</v>
      </c>
      <c r="E405" s="9" t="s">
        <v>161</v>
      </c>
      <c r="F405" s="9">
        <v>25</v>
      </c>
      <c r="G405" s="74">
        <v>41642</v>
      </c>
      <c r="H405" s="74">
        <v>41652</v>
      </c>
      <c r="I405" s="74"/>
      <c r="J405" s="74"/>
      <c r="K405" s="74"/>
      <c r="L405" s="29" t="s">
        <v>23</v>
      </c>
      <c r="N405" s="1">
        <v>25</v>
      </c>
      <c r="AF405" s="43"/>
    </row>
    <row r="406" spans="2:32" ht="16.5" thickBot="1">
      <c r="B406" s="147"/>
      <c r="C406" s="86"/>
      <c r="D406" s="53"/>
      <c r="E406" s="53"/>
      <c r="F406" s="49">
        <f>F405-(SUM(N405:AG405))</f>
        <v>0</v>
      </c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4"/>
    </row>
    <row r="407" spans="2:32">
      <c r="B407" s="147"/>
      <c r="C407" s="84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70">
        <v>41668</v>
      </c>
      <c r="O407" s="70"/>
      <c r="P407" s="70"/>
      <c r="Q407" s="70"/>
      <c r="R407" s="70"/>
      <c r="S407" s="70"/>
      <c r="W407" s="39"/>
      <c r="X407" s="39"/>
      <c r="Y407" s="39"/>
      <c r="Z407" s="39"/>
      <c r="AA407" s="39"/>
      <c r="AB407" s="39"/>
      <c r="AC407" s="39"/>
      <c r="AD407" s="39"/>
      <c r="AE407" s="39"/>
      <c r="AF407" s="69"/>
    </row>
    <row r="408" spans="2:32" ht="21">
      <c r="B408" s="147"/>
      <c r="C408" s="5">
        <v>4615</v>
      </c>
      <c r="D408" s="98" t="s">
        <v>192</v>
      </c>
      <c r="E408" s="9" t="s">
        <v>165</v>
      </c>
      <c r="F408" s="9">
        <v>20</v>
      </c>
      <c r="G408" s="74">
        <v>41642</v>
      </c>
      <c r="H408" s="74">
        <v>41652</v>
      </c>
      <c r="I408" s="74"/>
      <c r="J408" s="74"/>
      <c r="K408" s="74"/>
      <c r="L408" s="29" t="s">
        <v>23</v>
      </c>
      <c r="N408" s="1">
        <v>20</v>
      </c>
      <c r="AF408" s="43"/>
    </row>
    <row r="409" spans="2:32" ht="16.5" thickBot="1">
      <c r="B409" s="147"/>
      <c r="C409" s="86"/>
      <c r="D409" s="53"/>
      <c r="E409" s="53"/>
      <c r="F409" s="49">
        <f>F408-(SUM(N408:AG408))</f>
        <v>0</v>
      </c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4"/>
    </row>
    <row r="410" spans="2:32">
      <c r="B410" s="147"/>
      <c r="C410" s="84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70">
        <v>41668</v>
      </c>
      <c r="O410" s="70"/>
      <c r="P410" s="70"/>
      <c r="Q410" s="70"/>
      <c r="R410" s="70"/>
      <c r="S410" s="70"/>
      <c r="W410" s="39"/>
      <c r="X410" s="39"/>
      <c r="Y410" s="39"/>
      <c r="Z410" s="39"/>
      <c r="AA410" s="39"/>
      <c r="AB410" s="39"/>
      <c r="AC410" s="39"/>
      <c r="AD410" s="39"/>
      <c r="AE410" s="39"/>
      <c r="AF410" s="69"/>
    </row>
    <row r="411" spans="2:32" ht="21">
      <c r="B411" s="147"/>
      <c r="C411" s="5">
        <v>4621</v>
      </c>
      <c r="D411" s="98" t="s">
        <v>193</v>
      </c>
      <c r="E411" s="9" t="s">
        <v>165</v>
      </c>
      <c r="F411" s="9">
        <v>100</v>
      </c>
      <c r="G411" s="74">
        <v>41656</v>
      </c>
      <c r="H411" s="74">
        <v>41659</v>
      </c>
      <c r="I411" s="74"/>
      <c r="J411" s="74"/>
      <c r="K411" s="74"/>
      <c r="L411" s="29" t="s">
        <v>23</v>
      </c>
      <c r="N411" s="1">
        <v>100</v>
      </c>
      <c r="AF411" s="43"/>
    </row>
    <row r="412" spans="2:32" ht="16.5" thickBot="1">
      <c r="B412" s="147"/>
      <c r="C412" s="86"/>
      <c r="D412" s="53"/>
      <c r="E412" s="53"/>
      <c r="F412" s="49">
        <f>F411-(SUM(N411:AG411))</f>
        <v>0</v>
      </c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4"/>
    </row>
    <row r="413" spans="2:32">
      <c r="B413" s="147"/>
      <c r="C413" s="84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70">
        <v>41681</v>
      </c>
      <c r="O413" s="70">
        <v>41687</v>
      </c>
      <c r="P413" s="70"/>
      <c r="Q413" s="70"/>
      <c r="R413" s="70"/>
      <c r="S413" s="70"/>
      <c r="W413" s="39"/>
      <c r="X413" s="39"/>
      <c r="Y413" s="39"/>
      <c r="Z413" s="39"/>
      <c r="AA413" s="39"/>
      <c r="AB413" s="39"/>
      <c r="AC413" s="39"/>
      <c r="AD413" s="39"/>
      <c r="AE413" s="39"/>
      <c r="AF413" s="69"/>
    </row>
    <row r="414" spans="2:32" ht="21">
      <c r="B414" s="147"/>
      <c r="C414" s="5">
        <v>4627</v>
      </c>
      <c r="D414" s="98" t="s">
        <v>194</v>
      </c>
      <c r="E414" s="9" t="s">
        <v>161</v>
      </c>
      <c r="F414" s="9">
        <v>90</v>
      </c>
      <c r="G414" s="74">
        <v>41662</v>
      </c>
      <c r="H414" s="74">
        <v>41676</v>
      </c>
      <c r="I414" s="74"/>
      <c r="J414" s="74"/>
      <c r="K414" s="74"/>
      <c r="L414" s="29" t="s">
        <v>23</v>
      </c>
      <c r="N414" s="1">
        <v>80</v>
      </c>
      <c r="O414" s="1">
        <v>10</v>
      </c>
      <c r="AF414" s="43"/>
    </row>
    <row r="415" spans="2:32" ht="16.5" thickBot="1">
      <c r="B415" s="147"/>
      <c r="C415" s="86"/>
      <c r="D415" s="53"/>
      <c r="E415" s="53"/>
      <c r="F415" s="49">
        <f>F414-(SUM(N414:AG414))</f>
        <v>0</v>
      </c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4"/>
    </row>
    <row r="416" spans="2:32">
      <c r="B416" s="146" t="s">
        <v>50</v>
      </c>
      <c r="C416" s="84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70">
        <v>41694</v>
      </c>
      <c r="O416" s="70"/>
      <c r="P416" s="70"/>
      <c r="Q416" s="70"/>
      <c r="R416" s="70"/>
      <c r="S416" s="70"/>
      <c r="W416" s="39"/>
      <c r="X416" s="39"/>
      <c r="Y416" s="39"/>
      <c r="Z416" s="39"/>
      <c r="AA416" s="39"/>
      <c r="AB416" s="39"/>
      <c r="AC416" s="39"/>
      <c r="AD416" s="39"/>
      <c r="AE416" s="39"/>
      <c r="AF416" s="69"/>
    </row>
    <row r="417" spans="1:32" ht="21">
      <c r="B417" s="138"/>
      <c r="C417" s="5">
        <v>4642</v>
      </c>
      <c r="D417" s="98" t="s">
        <v>196</v>
      </c>
      <c r="E417" s="9" t="s">
        <v>165</v>
      </c>
      <c r="F417" s="9">
        <v>360</v>
      </c>
      <c r="G417" s="74">
        <v>41677</v>
      </c>
      <c r="H417" s="74">
        <v>41697</v>
      </c>
      <c r="I417" s="74"/>
      <c r="J417" s="74"/>
      <c r="K417" s="74"/>
      <c r="L417" s="26" t="s">
        <v>20</v>
      </c>
      <c r="N417" s="1">
        <v>360</v>
      </c>
      <c r="AF417" s="43"/>
    </row>
    <row r="418" spans="1:32" ht="16.5" thickBot="1">
      <c r="B418" s="138"/>
      <c r="C418" s="86"/>
      <c r="D418" s="53"/>
      <c r="E418" s="53"/>
      <c r="F418" s="49">
        <f>F417-(SUM(N417:AG417))</f>
        <v>0</v>
      </c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4"/>
    </row>
    <row r="419" spans="1:32">
      <c r="B419" s="138"/>
      <c r="C419" s="84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70">
        <v>41687</v>
      </c>
      <c r="O419" s="70"/>
      <c r="P419" s="70"/>
      <c r="Q419" s="70"/>
      <c r="R419" s="70"/>
      <c r="S419" s="70"/>
      <c r="W419" s="39"/>
      <c r="X419" s="39"/>
      <c r="Y419" s="39"/>
      <c r="Z419" s="39"/>
      <c r="AA419" s="39"/>
      <c r="AB419" s="39"/>
      <c r="AC419" s="39"/>
      <c r="AD419" s="39"/>
      <c r="AE419" s="39"/>
      <c r="AF419" s="69"/>
    </row>
    <row r="420" spans="1:32" ht="21">
      <c r="B420" s="138"/>
      <c r="C420" s="5">
        <v>4643</v>
      </c>
      <c r="D420" s="98" t="s">
        <v>196</v>
      </c>
      <c r="E420" s="9" t="s">
        <v>165</v>
      </c>
      <c r="F420" s="9">
        <v>65</v>
      </c>
      <c r="G420" s="74">
        <v>41680</v>
      </c>
      <c r="H420" s="74">
        <v>41687</v>
      </c>
      <c r="I420" s="74"/>
      <c r="J420" s="74"/>
      <c r="K420" s="74"/>
      <c r="L420" s="26" t="s">
        <v>20</v>
      </c>
      <c r="N420" s="1">
        <v>65</v>
      </c>
      <c r="AF420" s="43"/>
    </row>
    <row r="421" spans="1:32" ht="16.5" thickBot="1">
      <c r="B421" s="138"/>
      <c r="C421" s="86"/>
      <c r="D421" s="53"/>
      <c r="E421" s="53"/>
      <c r="F421" s="49">
        <f>F420-(SUM(N420:AG420))</f>
        <v>0</v>
      </c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4"/>
    </row>
    <row r="422" spans="1:32">
      <c r="B422" s="138"/>
      <c r="C422" s="84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70">
        <v>41697</v>
      </c>
      <c r="O422" s="70">
        <v>41710</v>
      </c>
      <c r="P422" s="70"/>
      <c r="Q422" s="70"/>
      <c r="R422" s="70"/>
      <c r="S422" s="70"/>
      <c r="W422" s="39"/>
      <c r="X422" s="39"/>
      <c r="Y422" s="39"/>
      <c r="Z422" s="39"/>
      <c r="AA422" s="39"/>
      <c r="AB422" s="39"/>
      <c r="AC422" s="39"/>
      <c r="AD422" s="39"/>
      <c r="AE422" s="39"/>
      <c r="AF422" s="69"/>
    </row>
    <row r="423" spans="1:32" ht="21">
      <c r="B423" s="138"/>
      <c r="C423" s="5">
        <v>4656</v>
      </c>
      <c r="D423" s="5" t="s">
        <v>197</v>
      </c>
      <c r="E423" s="9" t="s">
        <v>161</v>
      </c>
      <c r="F423" s="9">
        <v>180</v>
      </c>
      <c r="G423" s="74">
        <v>41692</v>
      </c>
      <c r="H423" s="74">
        <v>41696</v>
      </c>
      <c r="I423" s="74"/>
      <c r="J423" s="74"/>
      <c r="K423" s="74"/>
      <c r="L423" s="26" t="s">
        <v>20</v>
      </c>
      <c r="N423" s="1">
        <v>120</v>
      </c>
      <c r="O423" s="1">
        <v>60</v>
      </c>
      <c r="AF423" s="43"/>
    </row>
    <row r="424" spans="1:32" ht="16.5" thickBot="1">
      <c r="B424" s="138"/>
      <c r="F424" s="75">
        <f>F423-(SUM(N423:AG423))</f>
        <v>0</v>
      </c>
      <c r="AF424" s="43"/>
    </row>
    <row r="425" spans="1:32">
      <c r="B425" s="138"/>
      <c r="C425" s="84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70">
        <v>41710</v>
      </c>
      <c r="O425" s="70">
        <v>41720</v>
      </c>
      <c r="P425" s="70"/>
      <c r="Q425" s="70"/>
      <c r="R425" s="70"/>
      <c r="S425" s="70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69"/>
    </row>
    <row r="426" spans="1:32" ht="21">
      <c r="B426" s="138"/>
      <c r="C426" s="110">
        <v>4657</v>
      </c>
      <c r="D426" s="5" t="s">
        <v>198</v>
      </c>
      <c r="E426" s="9" t="s">
        <v>200</v>
      </c>
      <c r="F426" s="9">
        <v>210</v>
      </c>
      <c r="G426" s="74">
        <v>41692</v>
      </c>
      <c r="H426" s="74">
        <v>41715</v>
      </c>
      <c r="I426" s="74"/>
      <c r="J426" s="74"/>
      <c r="K426" s="74"/>
      <c r="L426" s="29" t="s">
        <v>23</v>
      </c>
      <c r="N426" s="1">
        <v>70</v>
      </c>
      <c r="O426" s="1">
        <v>140</v>
      </c>
      <c r="AF426" s="43"/>
    </row>
    <row r="427" spans="1:32" ht="16.5" thickBot="1">
      <c r="B427" s="138"/>
      <c r="C427" s="86"/>
      <c r="D427" s="53"/>
      <c r="E427" s="53"/>
      <c r="F427" s="49">
        <f>F426-(SUM(N426:AG426))</f>
        <v>0</v>
      </c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4"/>
    </row>
    <row r="428" spans="1:32">
      <c r="B428" s="138"/>
      <c r="C428" s="84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70">
        <v>41710</v>
      </c>
      <c r="O428" s="70"/>
      <c r="P428" s="70"/>
      <c r="Q428" s="70"/>
      <c r="R428" s="70"/>
      <c r="S428" s="70"/>
      <c r="W428" s="39"/>
      <c r="X428" s="39"/>
      <c r="Y428" s="39"/>
      <c r="Z428" s="39"/>
      <c r="AA428" s="39"/>
      <c r="AB428" s="39"/>
      <c r="AC428" s="39"/>
      <c r="AD428" s="39"/>
      <c r="AE428" s="39"/>
      <c r="AF428" s="69"/>
    </row>
    <row r="429" spans="1:32" ht="21">
      <c r="B429" s="138"/>
      <c r="C429" s="5">
        <v>4658</v>
      </c>
      <c r="D429" s="5" t="s">
        <v>199</v>
      </c>
      <c r="E429" s="9" t="s">
        <v>161</v>
      </c>
      <c r="F429" s="9">
        <v>128</v>
      </c>
      <c r="G429" s="74">
        <v>41695</v>
      </c>
      <c r="H429" s="74">
        <v>41712</v>
      </c>
      <c r="I429" s="74"/>
      <c r="J429" s="74"/>
      <c r="K429" s="74"/>
      <c r="L429" s="26" t="s">
        <v>20</v>
      </c>
      <c r="N429" s="1">
        <v>128</v>
      </c>
      <c r="AF429" s="43"/>
    </row>
    <row r="430" spans="1:32" ht="16.5" thickBot="1">
      <c r="B430" s="138"/>
      <c r="C430" s="86"/>
      <c r="D430" s="53"/>
      <c r="E430" s="53"/>
      <c r="F430" s="49">
        <f>F429-(SUM(N429:AG429))</f>
        <v>0</v>
      </c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4"/>
    </row>
    <row r="431" spans="1:32">
      <c r="A431" s="144" t="s">
        <v>68</v>
      </c>
      <c r="B431" s="145"/>
      <c r="C431" s="84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70">
        <v>41817</v>
      </c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69"/>
    </row>
    <row r="432" spans="1:32" ht="21">
      <c r="A432" s="144"/>
      <c r="B432" s="145"/>
      <c r="C432" s="110">
        <v>4681</v>
      </c>
      <c r="D432" s="5" t="s">
        <v>201</v>
      </c>
      <c r="E432" s="9" t="s">
        <v>200</v>
      </c>
      <c r="F432" s="9">
        <v>70</v>
      </c>
      <c r="G432" s="74">
        <v>41712</v>
      </c>
      <c r="H432" s="74">
        <v>41723</v>
      </c>
      <c r="I432" s="74"/>
      <c r="J432" s="74"/>
      <c r="K432" s="74"/>
      <c r="L432" s="29" t="s">
        <v>23</v>
      </c>
      <c r="N432" s="1">
        <v>70</v>
      </c>
      <c r="AF432" s="43"/>
    </row>
    <row r="433" spans="1:32" ht="16.5" thickBot="1">
      <c r="A433" s="144"/>
      <c r="B433" s="145"/>
      <c r="C433" s="86"/>
      <c r="D433" s="53"/>
      <c r="E433" s="53"/>
      <c r="F433" s="49">
        <f>F432-(SUM(N432:AG432))</f>
        <v>0</v>
      </c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4"/>
    </row>
    <row r="434" spans="1:32">
      <c r="A434" s="144"/>
      <c r="B434" s="145"/>
      <c r="C434" s="84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70">
        <v>41848</v>
      </c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69"/>
    </row>
    <row r="435" spans="1:32" ht="21">
      <c r="A435" s="144"/>
      <c r="B435" s="145"/>
      <c r="C435" s="110">
        <v>4681</v>
      </c>
      <c r="D435" s="5" t="s">
        <v>201</v>
      </c>
      <c r="E435" s="9" t="s">
        <v>200</v>
      </c>
      <c r="F435" s="9">
        <v>70</v>
      </c>
      <c r="G435" s="74">
        <v>41712</v>
      </c>
      <c r="H435" s="74">
        <v>41724</v>
      </c>
      <c r="I435" s="74"/>
      <c r="J435" s="74"/>
      <c r="K435" s="74"/>
      <c r="L435" s="29" t="s">
        <v>23</v>
      </c>
      <c r="N435" s="1">
        <v>70</v>
      </c>
      <c r="AF435" s="43"/>
    </row>
    <row r="436" spans="1:32" ht="16.5" thickBot="1">
      <c r="A436" s="144"/>
      <c r="B436" s="145"/>
      <c r="C436" s="86"/>
      <c r="D436" s="53"/>
      <c r="E436" s="53"/>
      <c r="F436" s="49">
        <f>F435-(SUM(N435:AG435))</f>
        <v>0</v>
      </c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4"/>
    </row>
    <row r="437" spans="1:32">
      <c r="A437" s="144"/>
      <c r="B437" s="145"/>
      <c r="C437" s="84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70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69"/>
    </row>
    <row r="438" spans="1:32" ht="18.75">
      <c r="A438" s="144"/>
      <c r="B438" s="145"/>
      <c r="C438" s="110">
        <v>4681</v>
      </c>
      <c r="D438" s="5" t="s">
        <v>201</v>
      </c>
      <c r="E438" s="9" t="s">
        <v>200</v>
      </c>
      <c r="F438" s="9">
        <v>70</v>
      </c>
      <c r="G438" s="74">
        <v>41712</v>
      </c>
      <c r="H438" s="74">
        <v>41725</v>
      </c>
      <c r="I438" s="74"/>
      <c r="J438" s="74"/>
      <c r="K438" s="74"/>
      <c r="AF438" s="43"/>
    </row>
    <row r="439" spans="1:32" ht="16.5" thickBot="1">
      <c r="A439" s="144"/>
      <c r="B439" s="145"/>
      <c r="C439" s="86"/>
      <c r="D439" s="53"/>
      <c r="E439" s="53"/>
      <c r="F439" s="49">
        <f>F438-(SUM(N438:AG438))</f>
        <v>70</v>
      </c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4"/>
    </row>
    <row r="440" spans="1:32">
      <c r="A440" s="144"/>
      <c r="B440" s="145"/>
      <c r="C440" s="84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70">
        <v>41731</v>
      </c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69"/>
    </row>
    <row r="441" spans="1:32" ht="21">
      <c r="A441" s="144"/>
      <c r="B441" s="145"/>
      <c r="C441" s="110">
        <v>4681</v>
      </c>
      <c r="D441" s="5" t="s">
        <v>201</v>
      </c>
      <c r="E441" s="9" t="s">
        <v>161</v>
      </c>
      <c r="F441" s="9">
        <v>160</v>
      </c>
      <c r="G441" s="74">
        <v>41712</v>
      </c>
      <c r="H441" s="74">
        <v>41731</v>
      </c>
      <c r="I441" s="74"/>
      <c r="J441" s="74"/>
      <c r="K441" s="74"/>
      <c r="L441" s="26" t="s">
        <v>20</v>
      </c>
      <c r="N441" s="1">
        <v>160</v>
      </c>
      <c r="AF441" s="43"/>
    </row>
    <row r="442" spans="1:32" ht="16.5" thickBot="1">
      <c r="A442" s="144"/>
      <c r="B442" s="145"/>
      <c r="C442" s="86"/>
      <c r="D442" s="53"/>
      <c r="E442" s="53"/>
      <c r="F442" s="49">
        <f>F441-(SUM(N441:AG441))</f>
        <v>0</v>
      </c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4"/>
    </row>
    <row r="443" spans="1:32">
      <c r="A443" s="144"/>
      <c r="B443" s="145"/>
      <c r="C443" s="84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70">
        <v>41731</v>
      </c>
      <c r="O443" s="70">
        <v>41736</v>
      </c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69"/>
    </row>
    <row r="444" spans="1:32" ht="21">
      <c r="A444" s="144"/>
      <c r="B444" s="145"/>
      <c r="C444" s="110">
        <v>4681</v>
      </c>
      <c r="D444" s="5" t="s">
        <v>201</v>
      </c>
      <c r="E444" s="9" t="s">
        <v>161</v>
      </c>
      <c r="F444" s="9">
        <v>240</v>
      </c>
      <c r="G444" s="74">
        <v>41712</v>
      </c>
      <c r="H444" s="74">
        <v>41731</v>
      </c>
      <c r="I444" s="74"/>
      <c r="J444" s="74"/>
      <c r="K444" s="74"/>
      <c r="L444" s="29" t="s">
        <v>23</v>
      </c>
      <c r="N444" s="1">
        <v>128</v>
      </c>
      <c r="O444" s="1">
        <v>112</v>
      </c>
      <c r="AF444" s="43"/>
    </row>
    <row r="445" spans="1:32" ht="16.5" thickBot="1">
      <c r="A445" s="144"/>
      <c r="B445" s="145"/>
      <c r="C445" s="86"/>
      <c r="D445" s="53"/>
      <c r="E445" s="53"/>
      <c r="F445" s="49">
        <f>F444-(SUM(N444:AG444))</f>
        <v>0</v>
      </c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4"/>
    </row>
    <row r="446" spans="1:32">
      <c r="A446" s="144"/>
      <c r="B446" s="145"/>
      <c r="C446" s="84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70">
        <v>41736</v>
      </c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69"/>
    </row>
    <row r="447" spans="1:32" ht="21">
      <c r="A447" s="144"/>
      <c r="B447" s="145"/>
      <c r="C447" s="110">
        <v>4681</v>
      </c>
      <c r="D447" s="5" t="s">
        <v>201</v>
      </c>
      <c r="E447" s="9" t="s">
        <v>161</v>
      </c>
      <c r="F447" s="9">
        <v>240</v>
      </c>
      <c r="G447" s="74">
        <v>41712</v>
      </c>
      <c r="H447" s="74">
        <v>41750</v>
      </c>
      <c r="I447" s="74"/>
      <c r="J447" s="74"/>
      <c r="K447" s="74"/>
      <c r="L447" s="26" t="s">
        <v>20</v>
      </c>
      <c r="N447" s="1">
        <v>240</v>
      </c>
      <c r="AF447" s="43"/>
    </row>
    <row r="448" spans="1:32" ht="16.5" thickBot="1">
      <c r="A448" s="144"/>
      <c r="B448" s="145"/>
      <c r="C448" s="86"/>
      <c r="D448" s="53"/>
      <c r="E448" s="53"/>
      <c r="F448" s="49">
        <f>F447-(SUM(N447:AG447))</f>
        <v>0</v>
      </c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4"/>
    </row>
    <row r="449" spans="1:32">
      <c r="A449" s="144"/>
      <c r="B449" s="145"/>
      <c r="C449" s="84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70">
        <v>41817</v>
      </c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69"/>
    </row>
    <row r="450" spans="1:32" ht="21">
      <c r="A450" s="144"/>
      <c r="B450" s="145"/>
      <c r="C450" s="110">
        <v>4681</v>
      </c>
      <c r="D450" s="5" t="s">
        <v>201</v>
      </c>
      <c r="E450" s="10" t="s">
        <v>161</v>
      </c>
      <c r="F450" s="9">
        <v>240</v>
      </c>
      <c r="G450" s="74">
        <v>41712</v>
      </c>
      <c r="H450" s="74">
        <v>41724</v>
      </c>
      <c r="I450" s="74"/>
      <c r="J450" s="74"/>
      <c r="K450" s="74"/>
      <c r="L450" s="29" t="s">
        <v>23</v>
      </c>
      <c r="N450" s="1">
        <v>240</v>
      </c>
      <c r="AF450" s="43"/>
    </row>
    <row r="451" spans="1:32" ht="16.5" thickBot="1">
      <c r="A451" s="144"/>
      <c r="B451" s="145"/>
      <c r="C451" s="86"/>
      <c r="D451" s="53"/>
      <c r="E451" s="53"/>
      <c r="F451" s="49">
        <f>F450-(SUM(L450:AG450))</f>
        <v>0</v>
      </c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4"/>
    </row>
    <row r="452" spans="1:32">
      <c r="A452" s="111"/>
      <c r="B452" s="143" t="s">
        <v>80</v>
      </c>
      <c r="C452" s="84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70">
        <v>41751</v>
      </c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69"/>
    </row>
    <row r="453" spans="1:32" ht="21">
      <c r="A453" s="111"/>
      <c r="B453" s="143"/>
      <c r="C453" s="110">
        <v>4700</v>
      </c>
      <c r="D453" s="5" t="s">
        <v>202</v>
      </c>
      <c r="E453" s="9" t="s">
        <v>165</v>
      </c>
      <c r="F453" s="9">
        <v>360</v>
      </c>
      <c r="G453" s="74">
        <v>41733</v>
      </c>
      <c r="H453" s="74">
        <v>41750</v>
      </c>
      <c r="I453" s="74"/>
      <c r="J453" s="74"/>
      <c r="K453" s="74"/>
      <c r="L453" s="26" t="s">
        <v>20</v>
      </c>
      <c r="N453" s="1">
        <v>360</v>
      </c>
      <c r="AF453" s="43"/>
    </row>
    <row r="454" spans="1:32" ht="16.5" thickBot="1">
      <c r="A454" s="111"/>
      <c r="B454" s="143"/>
      <c r="C454" s="86"/>
      <c r="D454" s="53"/>
      <c r="E454" s="53"/>
      <c r="F454" s="49">
        <f>F453-(SUM(L453:AG453))</f>
        <v>0</v>
      </c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4"/>
    </row>
    <row r="455" spans="1:32">
      <c r="A455" s="141" t="s">
        <v>96</v>
      </c>
      <c r="B455" s="142"/>
      <c r="C455" s="84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70">
        <v>41785</v>
      </c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69"/>
    </row>
    <row r="456" spans="1:32" ht="21">
      <c r="A456" s="142"/>
      <c r="B456" s="142"/>
      <c r="C456" s="5">
        <v>4725</v>
      </c>
      <c r="D456" s="5" t="s">
        <v>203</v>
      </c>
      <c r="E456" s="9" t="s">
        <v>183</v>
      </c>
      <c r="F456" s="9">
        <v>300</v>
      </c>
      <c r="G456" s="74">
        <v>41773</v>
      </c>
      <c r="H456" s="74">
        <v>41785</v>
      </c>
      <c r="I456" s="74"/>
      <c r="J456" s="74"/>
      <c r="K456" s="74"/>
      <c r="L456" s="26" t="s">
        <v>20</v>
      </c>
      <c r="N456" s="1">
        <v>300</v>
      </c>
      <c r="AF456" s="43"/>
    </row>
    <row r="457" spans="1:32" ht="16.5" thickBot="1">
      <c r="A457" s="142"/>
      <c r="B457" s="142"/>
      <c r="C457" s="86"/>
      <c r="D457" s="53"/>
      <c r="E457" s="53"/>
      <c r="F457" s="49">
        <f>F456-(SUM(L456:AG456))</f>
        <v>0</v>
      </c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4"/>
    </row>
    <row r="458" spans="1:32">
      <c r="A458" s="142"/>
      <c r="B458" s="142"/>
      <c r="C458" s="84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70">
        <v>41785</v>
      </c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F458" s="69"/>
    </row>
    <row r="459" spans="1:32" ht="21">
      <c r="A459" s="142"/>
      <c r="B459" s="142"/>
      <c r="C459" s="5">
        <v>4725</v>
      </c>
      <c r="D459" s="5" t="s">
        <v>203</v>
      </c>
      <c r="E459" s="9" t="s">
        <v>161</v>
      </c>
      <c r="F459" s="9">
        <v>240</v>
      </c>
      <c r="G459" s="74">
        <v>41773</v>
      </c>
      <c r="H459" s="74">
        <v>41785</v>
      </c>
      <c r="I459" s="74"/>
      <c r="J459" s="74"/>
      <c r="K459" s="74"/>
      <c r="L459" s="26" t="s">
        <v>20</v>
      </c>
      <c r="N459" s="1">
        <v>240</v>
      </c>
      <c r="AF459" s="43"/>
    </row>
    <row r="460" spans="1:32" ht="16.5" thickBot="1">
      <c r="A460" s="142"/>
      <c r="B460" s="142"/>
      <c r="C460" s="86"/>
      <c r="D460" s="53"/>
      <c r="E460" s="53"/>
      <c r="F460" s="49">
        <f>F459-(SUM(L459:AG459))</f>
        <v>0</v>
      </c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4"/>
    </row>
    <row r="461" spans="1:32">
      <c r="A461" s="142"/>
      <c r="B461" s="142"/>
      <c r="C461" s="84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70">
        <v>41785</v>
      </c>
      <c r="O461" s="70">
        <v>41815</v>
      </c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69"/>
    </row>
    <row r="462" spans="1:32" ht="21">
      <c r="A462" s="142"/>
      <c r="B462" s="142"/>
      <c r="C462" s="5">
        <v>4725</v>
      </c>
      <c r="D462" s="5" t="s">
        <v>203</v>
      </c>
      <c r="E462" s="9" t="s">
        <v>161</v>
      </c>
      <c r="F462" s="9">
        <v>240</v>
      </c>
      <c r="G462" s="74">
        <v>41773</v>
      </c>
      <c r="H462" s="74">
        <v>41815</v>
      </c>
      <c r="I462" s="14" t="s">
        <v>210</v>
      </c>
      <c r="J462" s="14" t="s">
        <v>211</v>
      </c>
      <c r="K462" s="74"/>
      <c r="L462" s="26" t="s">
        <v>20</v>
      </c>
      <c r="N462" s="1">
        <v>64</v>
      </c>
      <c r="O462" s="1">
        <v>176</v>
      </c>
      <c r="AF462" s="43"/>
    </row>
    <row r="463" spans="1:32" ht="16.5" thickBot="1">
      <c r="A463" s="142"/>
      <c r="B463" s="142"/>
      <c r="C463" s="86"/>
      <c r="D463" s="53"/>
      <c r="E463" s="53"/>
      <c r="F463" s="49">
        <f>F462-(SUM(L462:AG462))</f>
        <v>0</v>
      </c>
      <c r="G463" s="53"/>
      <c r="H463" s="53"/>
      <c r="I463" s="76"/>
      <c r="J463" s="76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4"/>
    </row>
    <row r="464" spans="1:32">
      <c r="A464" s="142"/>
      <c r="B464" s="142"/>
      <c r="C464" s="84"/>
      <c r="D464" s="39"/>
      <c r="E464" s="39"/>
      <c r="F464" s="39"/>
      <c r="G464" s="39"/>
      <c r="H464" s="39"/>
      <c r="I464" s="77"/>
      <c r="J464" s="77"/>
      <c r="K464" s="39"/>
      <c r="L464" s="39"/>
      <c r="M464" s="39"/>
      <c r="N464" s="70">
        <v>41815</v>
      </c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F464" s="69"/>
    </row>
    <row r="465" spans="1:32" ht="21">
      <c r="A465" s="142"/>
      <c r="B465" s="142"/>
      <c r="C465" s="5">
        <v>4725</v>
      </c>
      <c r="D465" s="5" t="s">
        <v>203</v>
      </c>
      <c r="E465" s="9" t="s">
        <v>161</v>
      </c>
      <c r="F465" s="9">
        <v>240</v>
      </c>
      <c r="G465" s="74">
        <v>41773</v>
      </c>
      <c r="H465" s="74">
        <v>41815</v>
      </c>
      <c r="I465" s="14" t="s">
        <v>210</v>
      </c>
      <c r="J465" s="14" t="s">
        <v>211</v>
      </c>
      <c r="K465" s="74"/>
      <c r="L465" s="26" t="s">
        <v>20</v>
      </c>
      <c r="N465" s="1">
        <v>240</v>
      </c>
      <c r="AF465" s="43"/>
    </row>
    <row r="466" spans="1:32" ht="16.5" thickBot="1">
      <c r="A466" s="142"/>
      <c r="B466" s="142"/>
      <c r="C466" s="86"/>
      <c r="D466" s="53"/>
      <c r="E466" s="53"/>
      <c r="F466" s="49">
        <f>F465-(SUM(L465:AG465))</f>
        <v>0</v>
      </c>
      <c r="G466" s="53"/>
      <c r="H466" s="53"/>
      <c r="I466" s="76"/>
      <c r="J466" s="76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4"/>
    </row>
    <row r="467" spans="1:32">
      <c r="A467" s="111"/>
      <c r="B467" s="140" t="s">
        <v>106</v>
      </c>
      <c r="C467" s="84"/>
      <c r="D467" s="39"/>
      <c r="E467" s="39"/>
      <c r="F467" s="39"/>
      <c r="G467" s="39"/>
      <c r="H467" s="39"/>
      <c r="I467" s="77"/>
      <c r="J467" s="77"/>
      <c r="K467" s="39"/>
      <c r="L467" s="39"/>
      <c r="M467" s="39"/>
      <c r="N467" s="70">
        <v>41821</v>
      </c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F467" s="69"/>
    </row>
    <row r="468" spans="1:32" ht="21">
      <c r="A468" s="111"/>
      <c r="B468" s="140"/>
      <c r="C468" s="5">
        <v>4756</v>
      </c>
      <c r="D468" s="5" t="s">
        <v>207</v>
      </c>
      <c r="E468" s="9" t="s">
        <v>208</v>
      </c>
      <c r="F468" s="9">
        <v>5</v>
      </c>
      <c r="G468" s="74">
        <v>41802</v>
      </c>
      <c r="H468" s="74">
        <v>41820</v>
      </c>
      <c r="I468" s="14" t="s">
        <v>210</v>
      </c>
      <c r="J468" s="14" t="s">
        <v>211</v>
      </c>
      <c r="K468" s="74"/>
      <c r="L468" s="26" t="s">
        <v>20</v>
      </c>
      <c r="N468" s="1">
        <v>5</v>
      </c>
      <c r="AF468" s="43"/>
    </row>
    <row r="469" spans="1:32" ht="16.5" thickBot="1">
      <c r="A469" s="111"/>
      <c r="B469" s="140"/>
      <c r="C469" s="86"/>
      <c r="D469" s="53"/>
      <c r="E469" s="53"/>
      <c r="F469" s="49">
        <f>F468-(SUM(L468:AG468))</f>
        <v>0</v>
      </c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4"/>
    </row>
    <row r="470" spans="1:32">
      <c r="A470" s="111"/>
      <c r="B470" s="140"/>
      <c r="C470" s="84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70">
        <v>41827</v>
      </c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F470" s="69"/>
    </row>
    <row r="471" spans="1:32" ht="21">
      <c r="A471" s="111"/>
      <c r="B471" s="140"/>
      <c r="C471" s="5">
        <v>4756</v>
      </c>
      <c r="D471" s="5" t="s">
        <v>207</v>
      </c>
      <c r="E471" s="9" t="s">
        <v>165</v>
      </c>
      <c r="F471" s="9">
        <v>30</v>
      </c>
      <c r="G471" s="74">
        <v>41802</v>
      </c>
      <c r="H471" s="74">
        <v>41806</v>
      </c>
      <c r="I471" s="74" t="s">
        <v>213</v>
      </c>
      <c r="J471" s="74" t="s">
        <v>214</v>
      </c>
      <c r="K471" s="74"/>
      <c r="L471" s="26" t="s">
        <v>20</v>
      </c>
      <c r="N471" s="1">
        <v>30</v>
      </c>
      <c r="AF471" s="43"/>
    </row>
    <row r="472" spans="1:32" ht="16.5" thickBot="1">
      <c r="A472" s="111"/>
      <c r="B472" s="140"/>
      <c r="C472" s="86"/>
      <c r="D472" s="53"/>
      <c r="E472" s="53"/>
      <c r="F472" s="49">
        <f>F471-(SUM(L471:AG471))</f>
        <v>0</v>
      </c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4"/>
    </row>
    <row r="473" spans="1:32">
      <c r="A473" s="111"/>
      <c r="B473" s="140"/>
      <c r="C473" s="84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70">
        <v>41827</v>
      </c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69"/>
    </row>
    <row r="474" spans="1:32" ht="21">
      <c r="A474" s="111"/>
      <c r="B474" s="140"/>
      <c r="C474" s="5">
        <v>4757</v>
      </c>
      <c r="D474" s="5" t="s">
        <v>209</v>
      </c>
      <c r="E474" s="9" t="s">
        <v>165</v>
      </c>
      <c r="F474" s="9">
        <v>100</v>
      </c>
      <c r="G474" s="74">
        <v>41802</v>
      </c>
      <c r="H474" s="74">
        <v>41827</v>
      </c>
      <c r="I474" s="74" t="s">
        <v>213</v>
      </c>
      <c r="J474" s="74" t="s">
        <v>214</v>
      </c>
      <c r="K474" s="74"/>
      <c r="L474" s="26" t="s">
        <v>20</v>
      </c>
      <c r="N474" s="1">
        <v>100</v>
      </c>
      <c r="AF474" s="43"/>
    </row>
    <row r="475" spans="1:32" ht="16.5" thickBot="1">
      <c r="A475" s="111"/>
      <c r="B475" s="140"/>
      <c r="C475" s="86"/>
      <c r="D475" s="53"/>
      <c r="E475" s="53"/>
      <c r="F475" s="49">
        <f>F474-(SUM(L474:AG474))</f>
        <v>0</v>
      </c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4"/>
    </row>
    <row r="476" spans="1:32">
      <c r="A476" s="111"/>
      <c r="B476" s="140"/>
      <c r="C476" s="84"/>
      <c r="D476" s="39"/>
      <c r="E476" s="39"/>
      <c r="F476" s="39"/>
      <c r="G476" s="39"/>
      <c r="H476" s="39"/>
      <c r="I476" s="77"/>
      <c r="J476" s="77"/>
      <c r="K476" s="39"/>
      <c r="L476" s="39"/>
      <c r="M476" s="39"/>
      <c r="N476" s="70">
        <v>41827</v>
      </c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F476" s="69"/>
    </row>
    <row r="477" spans="1:32" ht="21">
      <c r="A477" s="111"/>
      <c r="B477" s="140"/>
      <c r="C477" s="5">
        <v>4761</v>
      </c>
      <c r="D477" s="5" t="s">
        <v>212</v>
      </c>
      <c r="E477" s="9" t="s">
        <v>161</v>
      </c>
      <c r="F477" s="9">
        <v>120</v>
      </c>
      <c r="G477" s="74">
        <v>41809</v>
      </c>
      <c r="H477" s="74">
        <v>41830</v>
      </c>
      <c r="I477" s="14" t="s">
        <v>218</v>
      </c>
      <c r="J477" s="14"/>
      <c r="K477" s="74"/>
      <c r="L477" s="26" t="s">
        <v>20</v>
      </c>
      <c r="N477" s="1">
        <v>120</v>
      </c>
      <c r="AF477" s="43"/>
    </row>
    <row r="478" spans="1:32" ht="16.5" thickBot="1">
      <c r="A478" s="111"/>
      <c r="B478" s="140"/>
      <c r="C478" s="86"/>
      <c r="D478" s="53"/>
      <c r="E478" s="53"/>
      <c r="F478" s="49">
        <f>F477-(SUM(L477:AG477))</f>
        <v>0</v>
      </c>
      <c r="G478" s="53"/>
      <c r="H478" s="53"/>
      <c r="I478" s="76"/>
      <c r="J478" s="76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4"/>
    </row>
    <row r="479" spans="1:32">
      <c r="A479" s="111"/>
      <c r="B479" s="140"/>
      <c r="C479" s="84"/>
      <c r="D479" s="39"/>
      <c r="E479" s="39"/>
      <c r="F479" s="39"/>
      <c r="G479" s="39"/>
      <c r="H479" s="39"/>
      <c r="I479" s="77"/>
      <c r="J479" s="77"/>
      <c r="K479" s="39"/>
      <c r="L479" s="39"/>
      <c r="M479" s="39"/>
      <c r="N479" s="70">
        <v>41821</v>
      </c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F479" s="69"/>
    </row>
    <row r="480" spans="1:32" ht="21">
      <c r="A480" s="111"/>
      <c r="B480" s="140"/>
      <c r="C480" s="5">
        <v>4763</v>
      </c>
      <c r="D480" s="5" t="s">
        <v>215</v>
      </c>
      <c r="E480" s="9" t="s">
        <v>216</v>
      </c>
      <c r="F480" s="9">
        <v>20</v>
      </c>
      <c r="G480" s="74">
        <v>41810</v>
      </c>
      <c r="H480" s="74">
        <v>41820</v>
      </c>
      <c r="I480" s="74" t="s">
        <v>213</v>
      </c>
      <c r="J480" s="14" t="s">
        <v>211</v>
      </c>
      <c r="K480" s="74"/>
      <c r="L480" s="26" t="s">
        <v>20</v>
      </c>
      <c r="N480" s="1">
        <v>20</v>
      </c>
      <c r="AF480" s="43"/>
    </row>
    <row r="481" spans="1:32" ht="16.5" thickBot="1">
      <c r="A481" s="111"/>
      <c r="B481" s="140"/>
      <c r="C481" s="86"/>
      <c r="D481" s="53"/>
      <c r="E481" s="53"/>
      <c r="F481" s="49">
        <f>F480-(SUM(L480:AG480))</f>
        <v>0</v>
      </c>
      <c r="G481" s="53"/>
      <c r="H481" s="53"/>
      <c r="I481" s="76"/>
      <c r="J481" s="76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4"/>
    </row>
    <row r="482" spans="1:32">
      <c r="A482" s="111"/>
      <c r="B482" s="139" t="s">
        <v>180</v>
      </c>
      <c r="C482" s="84"/>
      <c r="D482" s="39"/>
      <c r="E482" s="39"/>
      <c r="F482" s="39"/>
      <c r="G482" s="39"/>
      <c r="H482" s="39"/>
      <c r="I482" s="77"/>
      <c r="J482" s="77"/>
      <c r="K482" s="39"/>
      <c r="L482" s="39"/>
      <c r="M482" s="39"/>
      <c r="N482" s="70">
        <v>41821</v>
      </c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F482" s="69"/>
    </row>
    <row r="483" spans="1:32" ht="21">
      <c r="A483" s="111"/>
      <c r="B483" s="139"/>
      <c r="C483" s="5">
        <v>4773</v>
      </c>
      <c r="D483" s="5" t="s">
        <v>217</v>
      </c>
      <c r="E483" s="9" t="s">
        <v>163</v>
      </c>
      <c r="F483" s="9">
        <v>30</v>
      </c>
      <c r="G483" s="74">
        <v>41827</v>
      </c>
      <c r="H483" s="74">
        <v>41834</v>
      </c>
      <c r="I483" s="74" t="s">
        <v>219</v>
      </c>
      <c r="J483" s="14" t="s">
        <v>211</v>
      </c>
      <c r="K483" s="74"/>
      <c r="L483" s="26" t="s">
        <v>20</v>
      </c>
      <c r="N483" s="1">
        <v>30</v>
      </c>
      <c r="AF483" s="43"/>
    </row>
    <row r="484" spans="1:32" ht="16.5" thickBot="1">
      <c r="A484" s="111"/>
      <c r="B484" s="139"/>
      <c r="C484" s="86"/>
      <c r="D484" s="53"/>
      <c r="E484" s="53"/>
      <c r="F484" s="49">
        <f>F483-(SUM(L483:AG483))</f>
        <v>0</v>
      </c>
      <c r="G484" s="53"/>
      <c r="H484" s="53"/>
      <c r="I484" s="76"/>
      <c r="J484" s="76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4"/>
    </row>
    <row r="485" spans="1:32">
      <c r="A485" s="111"/>
      <c r="B485" s="139"/>
      <c r="C485" s="84"/>
      <c r="D485" s="39"/>
      <c r="E485" s="39"/>
      <c r="F485" s="39"/>
      <c r="G485" s="39"/>
      <c r="H485" s="39"/>
      <c r="I485" s="77"/>
      <c r="J485" s="77"/>
      <c r="K485" s="39"/>
      <c r="L485" s="39"/>
      <c r="M485" s="39"/>
      <c r="N485" s="70">
        <v>41852</v>
      </c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69"/>
    </row>
    <row r="486" spans="1:32" ht="21">
      <c r="A486" s="111"/>
      <c r="B486" s="139"/>
      <c r="C486" s="5">
        <v>4776</v>
      </c>
      <c r="D486" s="5" t="s">
        <v>220</v>
      </c>
      <c r="E486" s="9" t="s">
        <v>161</v>
      </c>
      <c r="F486" s="9">
        <v>40</v>
      </c>
      <c r="G486" s="74">
        <v>41830</v>
      </c>
      <c r="H486" s="74">
        <v>41852</v>
      </c>
      <c r="I486" s="74"/>
      <c r="J486" s="14"/>
      <c r="K486" s="74"/>
      <c r="L486" s="26" t="s">
        <v>20</v>
      </c>
      <c r="N486" s="1">
        <v>40</v>
      </c>
      <c r="AF486" s="43"/>
    </row>
    <row r="487" spans="1:32" ht="16.5" thickBot="1">
      <c r="A487" s="111"/>
      <c r="B487" s="139"/>
      <c r="C487" s="86"/>
      <c r="D487" s="53"/>
      <c r="E487" s="53"/>
      <c r="F487" s="49">
        <f>F486-(SUM(L486:AG486))</f>
        <v>0</v>
      </c>
      <c r="G487" s="53"/>
      <c r="H487" s="53"/>
      <c r="I487" s="76"/>
      <c r="J487" s="76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4"/>
    </row>
    <row r="488" spans="1:32">
      <c r="A488" s="111"/>
      <c r="B488" s="139"/>
      <c r="C488" s="84"/>
      <c r="D488" s="39"/>
      <c r="E488" s="39"/>
      <c r="F488" s="39"/>
      <c r="G488" s="39"/>
      <c r="H488" s="39"/>
      <c r="I488" s="77"/>
      <c r="J488" s="77"/>
      <c r="K488" s="39"/>
      <c r="L488" s="39"/>
      <c r="M488" s="39"/>
      <c r="N488" s="70">
        <v>41845</v>
      </c>
      <c r="O488" s="70">
        <v>41852</v>
      </c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69"/>
    </row>
    <row r="489" spans="1:32" ht="21">
      <c r="A489" s="111"/>
      <c r="B489" s="139"/>
      <c r="C489" s="5">
        <v>4779</v>
      </c>
      <c r="D489" s="5" t="s">
        <v>221</v>
      </c>
      <c r="E489" s="9" t="s">
        <v>161</v>
      </c>
      <c r="F489" s="9">
        <v>240</v>
      </c>
      <c r="G489" s="74">
        <v>41834</v>
      </c>
      <c r="H489" s="74">
        <v>41845</v>
      </c>
      <c r="I489" s="74"/>
      <c r="J489" s="14"/>
      <c r="K489" s="74"/>
      <c r="L489" s="26" t="s">
        <v>20</v>
      </c>
      <c r="N489" s="1">
        <v>192</v>
      </c>
      <c r="O489" s="1">
        <v>48</v>
      </c>
      <c r="AF489" s="43"/>
    </row>
    <row r="490" spans="1:32" ht="16.5" thickBot="1">
      <c r="A490" s="111"/>
      <c r="B490" s="139"/>
      <c r="C490" s="86"/>
      <c r="D490" s="53"/>
      <c r="E490" s="53"/>
      <c r="F490" s="49">
        <f>F489-(SUM(L489:AG489))</f>
        <v>0</v>
      </c>
      <c r="G490" s="53"/>
      <c r="H490" s="53"/>
      <c r="I490" s="76"/>
      <c r="J490" s="76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4"/>
    </row>
    <row r="491" spans="1:32">
      <c r="A491" s="111"/>
      <c r="B491" s="139"/>
      <c r="C491" s="84"/>
      <c r="D491" s="39"/>
      <c r="E491" s="39"/>
      <c r="F491" s="39"/>
      <c r="G491" s="39"/>
      <c r="H491" s="39"/>
      <c r="I491" s="77"/>
      <c r="J491" s="77"/>
      <c r="K491" s="39"/>
      <c r="L491" s="39"/>
      <c r="M491" s="39"/>
      <c r="N491" s="70">
        <v>41852</v>
      </c>
      <c r="O491" s="70">
        <v>41857</v>
      </c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69"/>
    </row>
    <row r="492" spans="1:32" ht="21">
      <c r="A492" s="111"/>
      <c r="B492" s="139"/>
      <c r="C492" s="5">
        <v>4779</v>
      </c>
      <c r="D492" s="5" t="s">
        <v>221</v>
      </c>
      <c r="E492" s="9" t="s">
        <v>161</v>
      </c>
      <c r="F492" s="9">
        <v>240</v>
      </c>
      <c r="G492" s="74">
        <v>41834</v>
      </c>
      <c r="H492" s="74">
        <v>41852</v>
      </c>
      <c r="I492" s="74"/>
      <c r="J492" s="14"/>
      <c r="K492" s="74"/>
      <c r="L492" s="26" t="s">
        <v>20</v>
      </c>
      <c r="N492" s="1">
        <v>104</v>
      </c>
      <c r="O492" s="1">
        <v>136</v>
      </c>
      <c r="AF492" s="43"/>
    </row>
    <row r="493" spans="1:32" ht="16.5" thickBot="1">
      <c r="A493" s="111"/>
      <c r="B493" s="139"/>
      <c r="C493" s="86"/>
      <c r="D493" s="53"/>
      <c r="E493" s="53"/>
      <c r="F493" s="49">
        <f>F492-(SUM(L492:AG492))</f>
        <v>0</v>
      </c>
      <c r="G493" s="53"/>
      <c r="H493" s="53"/>
      <c r="I493" s="76"/>
      <c r="J493" s="76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4"/>
    </row>
    <row r="494" spans="1:32">
      <c r="A494" s="111"/>
      <c r="B494" s="139"/>
      <c r="C494" s="84"/>
      <c r="D494" s="39"/>
      <c r="E494" s="39"/>
      <c r="F494" s="39"/>
      <c r="G494" s="39"/>
      <c r="H494" s="39"/>
      <c r="I494" s="77"/>
      <c r="J494" s="77"/>
      <c r="K494" s="39"/>
      <c r="L494" s="39"/>
      <c r="M494" s="39"/>
      <c r="N494" s="70">
        <v>41857</v>
      </c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69"/>
    </row>
    <row r="495" spans="1:32" ht="21">
      <c r="A495" s="111"/>
      <c r="B495" s="139"/>
      <c r="C495" s="5">
        <v>4782</v>
      </c>
      <c r="D495" s="5" t="s">
        <v>222</v>
      </c>
      <c r="E495" s="9" t="s">
        <v>165</v>
      </c>
      <c r="F495" s="9">
        <v>180</v>
      </c>
      <c r="G495" s="74">
        <v>41836</v>
      </c>
      <c r="H495" s="74">
        <v>41856</v>
      </c>
      <c r="I495" s="74"/>
      <c r="J495" s="14"/>
      <c r="K495" s="74"/>
      <c r="L495" s="26" t="s">
        <v>20</v>
      </c>
      <c r="N495" s="1">
        <v>180</v>
      </c>
      <c r="AF495" s="43"/>
    </row>
    <row r="496" spans="1:32" ht="16.5" thickBot="1">
      <c r="A496" s="111"/>
      <c r="B496" s="139"/>
      <c r="C496" s="86"/>
      <c r="D496" s="53"/>
      <c r="E496" s="53"/>
      <c r="F496" s="49">
        <f>F495-(SUM(L495:AG495))</f>
        <v>0</v>
      </c>
      <c r="G496" s="53"/>
      <c r="H496" s="53"/>
      <c r="I496" s="76"/>
      <c r="J496" s="76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4"/>
    </row>
    <row r="497" spans="1:32">
      <c r="B497" s="106"/>
      <c r="C497" s="131" t="s">
        <v>223</v>
      </c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  <c r="U497" s="131"/>
      <c r="V497" s="131"/>
      <c r="W497" s="131"/>
      <c r="X497" s="131"/>
      <c r="Y497" s="131"/>
      <c r="Z497" s="131"/>
      <c r="AA497" s="131"/>
      <c r="AB497" s="131"/>
      <c r="AC497" s="131"/>
      <c r="AD497" s="131"/>
      <c r="AE497" s="131"/>
      <c r="AF497" s="131"/>
    </row>
    <row r="498" spans="1:32">
      <c r="B498" s="106"/>
      <c r="C498" s="132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  <c r="Y498" s="132"/>
      <c r="Z498" s="132"/>
      <c r="AA498" s="132"/>
      <c r="AB498" s="132"/>
      <c r="AC498" s="132"/>
      <c r="AD498" s="132"/>
      <c r="AE498" s="132"/>
      <c r="AF498" s="132"/>
    </row>
    <row r="499" spans="1:32" ht="24" customHeight="1">
      <c r="B499" s="78"/>
      <c r="C499" s="132"/>
      <c r="D499" s="132"/>
      <c r="E499" s="132"/>
      <c r="F499" s="132"/>
      <c r="G499" s="13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  <c r="Y499" s="132"/>
      <c r="Z499" s="132"/>
      <c r="AA499" s="132"/>
      <c r="AB499" s="132"/>
      <c r="AC499" s="132"/>
      <c r="AD499" s="132"/>
      <c r="AE499" s="132"/>
      <c r="AF499" s="132"/>
    </row>
    <row r="500" spans="1:32" ht="21">
      <c r="B500" s="133" t="s">
        <v>236</v>
      </c>
      <c r="C500" s="5"/>
      <c r="D500" s="36" t="s">
        <v>224</v>
      </c>
      <c r="E500" s="23" t="s">
        <v>225</v>
      </c>
      <c r="F500" s="23">
        <v>25</v>
      </c>
      <c r="G500" s="115">
        <v>41988</v>
      </c>
      <c r="H500" s="115">
        <v>41995</v>
      </c>
      <c r="I500" s="35"/>
      <c r="J500" s="35"/>
      <c r="K500" s="35"/>
      <c r="L500" s="116" t="s">
        <v>23</v>
      </c>
      <c r="M500" s="35"/>
      <c r="N500" s="35"/>
      <c r="O500" s="117">
        <v>42048</v>
      </c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118"/>
    </row>
    <row r="501" spans="1:32" ht="60.75" customHeight="1">
      <c r="B501" s="134"/>
      <c r="C501" s="22"/>
      <c r="D501" s="22"/>
      <c r="E501" s="22"/>
      <c r="F501" s="20">
        <v>0</v>
      </c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119"/>
    </row>
    <row r="502" spans="1:32" ht="21">
      <c r="B502" s="135" t="s">
        <v>62</v>
      </c>
      <c r="C502" s="5">
        <v>31</v>
      </c>
      <c r="D502" s="36" t="s">
        <v>227</v>
      </c>
      <c r="E502" s="23" t="s">
        <v>225</v>
      </c>
      <c r="F502" s="23">
        <v>480</v>
      </c>
      <c r="G502" s="115">
        <v>41653</v>
      </c>
      <c r="H502" s="115">
        <v>42024</v>
      </c>
      <c r="I502" s="35"/>
      <c r="J502" s="35"/>
      <c r="K502" s="35"/>
      <c r="L502" s="28" t="s">
        <v>22</v>
      </c>
      <c r="M502" s="35"/>
      <c r="N502" s="117">
        <v>42048</v>
      </c>
      <c r="O502" s="117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118"/>
    </row>
    <row r="503" spans="1:32" ht="36.75" customHeight="1">
      <c r="B503" s="136"/>
      <c r="C503" s="22"/>
      <c r="D503" s="22"/>
      <c r="E503" s="22"/>
      <c r="F503" s="20">
        <v>0</v>
      </c>
      <c r="G503" s="22"/>
      <c r="H503" s="22"/>
      <c r="I503" s="22"/>
      <c r="J503" s="22"/>
      <c r="K503" s="22"/>
      <c r="L503" s="22"/>
      <c r="M503" s="22"/>
      <c r="N503" s="22">
        <v>160</v>
      </c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119"/>
    </row>
    <row r="504" spans="1:32" ht="21" customHeight="1">
      <c r="A504" s="129" t="s">
        <v>237</v>
      </c>
      <c r="B504" s="130"/>
      <c r="C504" s="5">
        <v>43</v>
      </c>
      <c r="D504" s="36" t="s">
        <v>228</v>
      </c>
      <c r="E504" s="23" t="s">
        <v>229</v>
      </c>
      <c r="F504" s="23">
        <v>5</v>
      </c>
      <c r="G504" s="115">
        <v>42045</v>
      </c>
      <c r="H504" s="115">
        <v>42049</v>
      </c>
      <c r="I504" s="35"/>
      <c r="J504" s="35"/>
      <c r="K504" s="35"/>
      <c r="L504" s="28" t="s">
        <v>22</v>
      </c>
      <c r="M504" s="35"/>
      <c r="N504" s="35"/>
      <c r="O504" s="117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118"/>
    </row>
    <row r="505" spans="1:32" ht="15.75">
      <c r="A505" s="129"/>
      <c r="B505" s="130"/>
      <c r="C505" s="22"/>
      <c r="D505" s="22"/>
      <c r="E505" s="22"/>
      <c r="F505" s="20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119"/>
    </row>
    <row r="506" spans="1:32" ht="21">
      <c r="A506" s="129"/>
      <c r="B506" s="130"/>
      <c r="C506" s="5">
        <v>34</v>
      </c>
      <c r="D506" s="36">
        <v>4987</v>
      </c>
      <c r="E506" s="23" t="s">
        <v>230</v>
      </c>
      <c r="F506" s="23">
        <v>2000</v>
      </c>
      <c r="G506" s="115">
        <v>42036</v>
      </c>
      <c r="H506" s="115">
        <v>42051</v>
      </c>
      <c r="I506" s="35"/>
      <c r="J506" s="35"/>
      <c r="K506" s="35"/>
      <c r="L506" s="28" t="s">
        <v>22</v>
      </c>
      <c r="M506" s="35"/>
      <c r="N506" s="35"/>
      <c r="O506" s="117">
        <v>42073</v>
      </c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118"/>
    </row>
    <row r="507" spans="1:32" ht="21">
      <c r="A507" s="129"/>
      <c r="B507" s="130"/>
      <c r="C507" s="22"/>
      <c r="D507" s="22"/>
      <c r="E507" s="22"/>
      <c r="F507" s="20">
        <v>0</v>
      </c>
      <c r="G507" s="22"/>
      <c r="H507" s="22"/>
      <c r="I507" s="22"/>
      <c r="J507" s="22"/>
      <c r="K507" s="22"/>
      <c r="L507" s="29" t="s">
        <v>23</v>
      </c>
      <c r="M507" s="22"/>
      <c r="N507" s="22"/>
      <c r="O507" s="121" t="s">
        <v>239</v>
      </c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119"/>
    </row>
    <row r="508" spans="1:32" ht="21">
      <c r="A508" s="129"/>
      <c r="B508" s="130"/>
      <c r="C508" s="5">
        <v>42</v>
      </c>
      <c r="D508" s="36" t="s">
        <v>228</v>
      </c>
      <c r="E508" s="23" t="s">
        <v>231</v>
      </c>
      <c r="F508" s="23">
        <v>400</v>
      </c>
      <c r="G508" s="115">
        <v>42045</v>
      </c>
      <c r="H508" s="115">
        <v>42051</v>
      </c>
      <c r="I508" s="35"/>
      <c r="J508" s="35"/>
      <c r="K508" s="35"/>
      <c r="L508" s="28" t="s">
        <v>22</v>
      </c>
      <c r="M508" s="35"/>
      <c r="N508" s="35"/>
      <c r="O508" s="117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118"/>
    </row>
    <row r="509" spans="1:32" ht="15.75">
      <c r="A509" s="129"/>
      <c r="B509" s="130"/>
      <c r="C509" s="22"/>
      <c r="D509" s="22"/>
      <c r="E509" s="22"/>
      <c r="F509" s="20">
        <v>0</v>
      </c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119"/>
    </row>
    <row r="510" spans="1:32" ht="21">
      <c r="A510" s="129"/>
      <c r="B510" s="130"/>
      <c r="C510" s="5">
        <v>35</v>
      </c>
      <c r="D510" s="36">
        <v>4987</v>
      </c>
      <c r="E510" s="23" t="s">
        <v>230</v>
      </c>
      <c r="F510" s="23">
        <v>2000</v>
      </c>
      <c r="G510" s="115">
        <v>42039</v>
      </c>
      <c r="H510" s="115">
        <v>42058</v>
      </c>
      <c r="I510" s="35"/>
      <c r="J510" s="35"/>
      <c r="K510" s="35"/>
      <c r="L510" s="28" t="s">
        <v>22</v>
      </c>
      <c r="M510" s="35"/>
      <c r="O510" s="117">
        <v>42073</v>
      </c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118"/>
    </row>
    <row r="511" spans="1:32" ht="21">
      <c r="A511" s="129"/>
      <c r="B511" s="130"/>
      <c r="C511" s="22"/>
      <c r="D511" s="22"/>
      <c r="E511" s="22"/>
      <c r="F511" s="20">
        <v>0</v>
      </c>
      <c r="G511" s="22"/>
      <c r="H511" s="22"/>
      <c r="I511" s="22"/>
      <c r="J511" s="22"/>
      <c r="K511" s="22"/>
      <c r="L511" s="29" t="s">
        <v>23</v>
      </c>
      <c r="M511" s="22"/>
      <c r="O511" s="121" t="s">
        <v>238</v>
      </c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119"/>
    </row>
    <row r="512" spans="1:32" ht="21">
      <c r="A512" s="129"/>
      <c r="B512" s="130"/>
      <c r="C512" s="5">
        <v>38</v>
      </c>
      <c r="D512" s="36" t="s">
        <v>228</v>
      </c>
      <c r="E512" s="23" t="s">
        <v>225</v>
      </c>
      <c r="F512" s="23">
        <v>160</v>
      </c>
      <c r="G512" s="115">
        <v>42045</v>
      </c>
      <c r="H512" s="115">
        <v>42060</v>
      </c>
      <c r="I512" s="35"/>
      <c r="J512" s="35"/>
      <c r="K512" s="35"/>
      <c r="L512" s="120"/>
      <c r="M512" s="35"/>
      <c r="N512" s="35"/>
      <c r="O512" s="117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118"/>
    </row>
    <row r="513" spans="1:32" ht="15.75">
      <c r="A513" s="129"/>
      <c r="B513" s="130"/>
      <c r="C513" s="22"/>
      <c r="D513" s="22"/>
      <c r="E513" s="22"/>
      <c r="F513" s="20">
        <v>0</v>
      </c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119"/>
    </row>
    <row r="514" spans="1:32" ht="21">
      <c r="C514" s="5">
        <v>39</v>
      </c>
      <c r="D514" s="36" t="s">
        <v>228</v>
      </c>
      <c r="E514" s="23" t="s">
        <v>225</v>
      </c>
      <c r="F514" s="23">
        <v>240</v>
      </c>
      <c r="G514" s="115">
        <v>42045</v>
      </c>
      <c r="H514" s="115">
        <v>42069</v>
      </c>
      <c r="I514" s="35"/>
      <c r="J514" s="35"/>
      <c r="K514" s="35"/>
      <c r="L514" s="120"/>
      <c r="M514" s="35"/>
      <c r="N514" s="35"/>
      <c r="O514" s="117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118"/>
    </row>
    <row r="515" spans="1:32" ht="15.75">
      <c r="C515" s="22"/>
      <c r="D515" s="22"/>
      <c r="E515" s="22"/>
      <c r="F515" s="20">
        <v>0</v>
      </c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119"/>
    </row>
    <row r="516" spans="1:32" ht="21">
      <c r="C516" s="35">
        <v>36</v>
      </c>
      <c r="D516" s="36" t="s">
        <v>232</v>
      </c>
      <c r="E516" s="23" t="s">
        <v>233</v>
      </c>
      <c r="F516" s="23">
        <v>360</v>
      </c>
      <c r="G516" s="115">
        <v>42283</v>
      </c>
      <c r="H516" s="115">
        <v>42073</v>
      </c>
      <c r="I516" s="35"/>
      <c r="J516" s="35"/>
      <c r="K516" s="35"/>
      <c r="L516" s="120"/>
      <c r="M516" s="35"/>
      <c r="N516" s="35"/>
      <c r="O516" s="117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118"/>
    </row>
    <row r="517" spans="1:32" ht="15.75">
      <c r="C517" s="22"/>
      <c r="D517" s="22"/>
      <c r="E517" s="22"/>
      <c r="F517" s="20">
        <v>0</v>
      </c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119"/>
    </row>
    <row r="518" spans="1:32" ht="21">
      <c r="C518" s="35">
        <v>37</v>
      </c>
      <c r="D518" s="36" t="s">
        <v>234</v>
      </c>
      <c r="E518" s="23" t="s">
        <v>235</v>
      </c>
      <c r="F518" s="23">
        <v>720</v>
      </c>
      <c r="G518" s="115">
        <v>42044</v>
      </c>
      <c r="H518" s="115">
        <v>42076</v>
      </c>
      <c r="I518" s="35"/>
      <c r="J518" s="35"/>
      <c r="K518" s="35"/>
      <c r="L518" s="120"/>
      <c r="M518" s="35"/>
      <c r="N518" s="35"/>
      <c r="O518" s="117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118"/>
    </row>
    <row r="519" spans="1:32" ht="15.75">
      <c r="C519" s="22"/>
      <c r="D519" s="22"/>
      <c r="E519" s="22"/>
      <c r="F519" s="20">
        <v>0</v>
      </c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119"/>
    </row>
    <row r="520" spans="1:32" ht="21">
      <c r="C520" s="35">
        <v>40</v>
      </c>
      <c r="D520" s="36" t="s">
        <v>228</v>
      </c>
      <c r="E520" s="23" t="s">
        <v>225</v>
      </c>
      <c r="F520" s="23">
        <v>240</v>
      </c>
      <c r="G520" s="115">
        <v>42045</v>
      </c>
      <c r="H520" s="115">
        <v>42079</v>
      </c>
      <c r="I520" s="35"/>
      <c r="J520" s="35"/>
      <c r="K520" s="35"/>
      <c r="L520" s="120"/>
      <c r="M520" s="35"/>
      <c r="N520" s="35"/>
      <c r="O520" s="117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118"/>
    </row>
    <row r="521" spans="1:32" ht="15.75">
      <c r="C521" s="22"/>
      <c r="D521" s="22"/>
      <c r="E521" s="22"/>
      <c r="F521" s="20">
        <v>0</v>
      </c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119"/>
    </row>
    <row r="522" spans="1:32" ht="21">
      <c r="C522" s="35">
        <v>41</v>
      </c>
      <c r="D522" s="36" t="s">
        <v>228</v>
      </c>
      <c r="E522" s="23" t="s">
        <v>225</v>
      </c>
      <c r="F522" s="23">
        <v>160</v>
      </c>
      <c r="G522" s="115">
        <v>42045</v>
      </c>
      <c r="H522" s="115">
        <v>42091</v>
      </c>
      <c r="I522" s="35"/>
      <c r="J522" s="35"/>
      <c r="K522" s="35"/>
      <c r="L522" s="120"/>
      <c r="M522" s="35"/>
      <c r="N522" s="35"/>
      <c r="O522" s="117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118"/>
    </row>
    <row r="523" spans="1:32" ht="15.75">
      <c r="C523" s="22"/>
      <c r="D523" s="22"/>
      <c r="E523" s="22"/>
      <c r="F523" s="20">
        <v>0</v>
      </c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119"/>
    </row>
    <row r="524" spans="1:32" ht="21">
      <c r="C524" s="35"/>
      <c r="D524" s="36"/>
      <c r="E524" s="23"/>
      <c r="F524" s="23"/>
      <c r="G524" s="115"/>
      <c r="H524" s="115"/>
      <c r="I524" s="35"/>
      <c r="J524" s="35"/>
      <c r="K524" s="35"/>
      <c r="L524" s="120"/>
      <c r="M524" s="35"/>
      <c r="N524" s="35"/>
      <c r="O524" s="117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118"/>
    </row>
    <row r="525" spans="1:32" ht="15.75">
      <c r="C525" s="22"/>
      <c r="D525" s="22"/>
      <c r="E525" s="22"/>
      <c r="F525" s="20">
        <v>0</v>
      </c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119"/>
    </row>
  </sheetData>
  <mergeCells count="34">
    <mergeCell ref="B363:B374"/>
    <mergeCell ref="B228:B254"/>
    <mergeCell ref="B357:B362"/>
    <mergeCell ref="B348:B356"/>
    <mergeCell ref="B6:B29"/>
    <mergeCell ref="B30:B53"/>
    <mergeCell ref="A54:B83"/>
    <mergeCell ref="B84:B95"/>
    <mergeCell ref="B96:B116"/>
    <mergeCell ref="B117:B134"/>
    <mergeCell ref="B135:B149"/>
    <mergeCell ref="B270:B296"/>
    <mergeCell ref="B255:B269"/>
    <mergeCell ref="B195:B200"/>
    <mergeCell ref="A174:B194"/>
    <mergeCell ref="A150:B173"/>
    <mergeCell ref="B201:B218"/>
    <mergeCell ref="B219:B224"/>
    <mergeCell ref="N225:R227"/>
    <mergeCell ref="B324:B347"/>
    <mergeCell ref="B297:B323"/>
    <mergeCell ref="B375:B392"/>
    <mergeCell ref="A504:B513"/>
    <mergeCell ref="C497:AF499"/>
    <mergeCell ref="B500:B501"/>
    <mergeCell ref="B502:B503"/>
    <mergeCell ref="B393:B398"/>
    <mergeCell ref="B482:B496"/>
    <mergeCell ref="B467:B481"/>
    <mergeCell ref="A455:B466"/>
    <mergeCell ref="B452:B454"/>
    <mergeCell ref="A431:B451"/>
    <mergeCell ref="B416:B430"/>
    <mergeCell ref="B401:B415"/>
  </mergeCells>
  <pageMargins left="0.19685039370078741" right="0.15748031496062992" top="1.1299999999999999" bottom="0.74803149606299213" header="0.19685039370078741" footer="0.31496062992125984"/>
  <pageSetup scale="18" orientation="landscape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AK28"/>
  <sheetViews>
    <sheetView topLeftCell="B1" zoomScale="85" zoomScaleNormal="85" workbookViewId="0">
      <pane ySplit="4" topLeftCell="A5" activePane="bottomLeft" state="frozen"/>
      <selection activeCell="B1" sqref="B1"/>
      <selection pane="bottomLeft" activeCell="E15" sqref="E15"/>
    </sheetView>
  </sheetViews>
  <sheetFormatPr baseColWidth="10" defaultRowHeight="15"/>
  <cols>
    <col min="1" max="1" width="0.7109375" style="1" hidden="1" customWidth="1"/>
    <col min="2" max="2" width="6.85546875" style="1" customWidth="1"/>
    <col min="3" max="3" width="8.7109375" style="1" customWidth="1"/>
    <col min="4" max="4" width="12.140625" style="1" customWidth="1"/>
    <col min="5" max="5" width="44.42578125" style="1" customWidth="1"/>
    <col min="6" max="6" width="12.85546875" style="1" customWidth="1"/>
    <col min="7" max="7" width="9.5703125" style="1" bestFit="1" customWidth="1"/>
    <col min="8" max="8" width="10.28515625" style="1" bestFit="1" customWidth="1"/>
    <col min="9" max="9" width="8.42578125" style="1" bestFit="1" customWidth="1"/>
    <col min="10" max="10" width="1" style="1" customWidth="1"/>
    <col min="11" max="11" width="10.85546875" style="1" bestFit="1" customWidth="1"/>
    <col min="12" max="12" width="9" style="1" bestFit="1" customWidth="1"/>
    <col min="13" max="13" width="9.5703125" style="1" bestFit="1" customWidth="1"/>
    <col min="14" max="14" width="10.28515625" style="1" bestFit="1" customWidth="1"/>
    <col min="15" max="15" width="9.42578125" style="1" bestFit="1" customWidth="1"/>
    <col min="16" max="16" width="8.42578125" style="1" bestFit="1" customWidth="1"/>
    <col min="17" max="19" width="9.7109375" style="1" customWidth="1"/>
    <col min="20" max="20" width="11.42578125" style="1"/>
    <col min="21" max="21" width="14.5703125" style="1" customWidth="1"/>
    <col min="22" max="23" width="11.42578125" style="1"/>
    <col min="24" max="35" width="7" style="1" customWidth="1"/>
    <col min="36" max="16384" width="11.42578125" style="1"/>
  </cols>
  <sheetData>
    <row r="1" spans="1:37" ht="31.5">
      <c r="F1" s="13" t="s">
        <v>48</v>
      </c>
      <c r="G1" s="13"/>
      <c r="H1" s="13"/>
      <c r="I1" s="13"/>
    </row>
    <row r="2" spans="1:37" ht="21">
      <c r="M2" s="26" t="s">
        <v>20</v>
      </c>
      <c r="N2" s="28" t="s">
        <v>22</v>
      </c>
      <c r="O2" s="29" t="s">
        <v>23</v>
      </c>
      <c r="P2" s="31" t="s">
        <v>27</v>
      </c>
    </row>
    <row r="3" spans="1:37" ht="16.5">
      <c r="M3" s="30" t="s">
        <v>21</v>
      </c>
      <c r="N3" s="30" t="s">
        <v>24</v>
      </c>
      <c r="O3" s="30" t="s">
        <v>25</v>
      </c>
      <c r="P3" s="30" t="s">
        <v>28</v>
      </c>
    </row>
    <row r="4" spans="1:37" s="27" customFormat="1" ht="43.5" customHeight="1">
      <c r="C4" s="27" t="s">
        <v>4</v>
      </c>
      <c r="D4" s="27" t="s">
        <v>5</v>
      </c>
      <c r="E4" s="27" t="s">
        <v>10</v>
      </c>
      <c r="F4" s="27" t="s">
        <v>0</v>
      </c>
      <c r="G4" s="27" t="s">
        <v>19</v>
      </c>
      <c r="H4" s="27" t="s">
        <v>17</v>
      </c>
      <c r="I4" s="27" t="s">
        <v>7</v>
      </c>
      <c r="K4" s="27" t="s">
        <v>1</v>
      </c>
    </row>
    <row r="5" spans="1:37" ht="11.25" customHeight="1" thickBot="1"/>
    <row r="6" spans="1:37" s="4" customFormat="1" ht="20.25" customHeight="1">
      <c r="A6" s="16"/>
      <c r="B6" s="199" t="s">
        <v>49</v>
      </c>
      <c r="C6" s="39"/>
      <c r="D6" s="39"/>
      <c r="E6" s="40"/>
      <c r="F6" s="40"/>
      <c r="G6" s="40"/>
      <c r="H6" s="40"/>
      <c r="I6" s="40"/>
      <c r="J6" s="40"/>
      <c r="K6" s="41"/>
      <c r="L6" s="41"/>
      <c r="M6" s="41"/>
      <c r="N6" s="41"/>
      <c r="O6" s="41"/>
      <c r="P6" s="41"/>
      <c r="Q6" s="41"/>
      <c r="R6" s="42"/>
      <c r="S6" s="14"/>
      <c r="T6" s="14"/>
      <c r="V6" s="12" t="s">
        <v>33</v>
      </c>
      <c r="X6" s="196" t="s">
        <v>34</v>
      </c>
      <c r="Y6" s="196" t="s">
        <v>35</v>
      </c>
      <c r="Z6" s="196" t="s">
        <v>36</v>
      </c>
      <c r="AA6" s="196" t="s">
        <v>37</v>
      </c>
      <c r="AB6" s="196" t="s">
        <v>38</v>
      </c>
      <c r="AC6" s="196" t="s">
        <v>39</v>
      </c>
      <c r="AD6" s="196" t="s">
        <v>40</v>
      </c>
      <c r="AE6" s="196" t="s">
        <v>41</v>
      </c>
      <c r="AF6" s="196" t="s">
        <v>42</v>
      </c>
      <c r="AG6" s="196" t="s">
        <v>43</v>
      </c>
      <c r="AH6" s="196" t="s">
        <v>44</v>
      </c>
      <c r="AI6" s="196" t="s">
        <v>45</v>
      </c>
    </row>
    <row r="7" spans="1:37" ht="20.25" customHeight="1">
      <c r="B7" s="200"/>
      <c r="E7" s="18" t="s">
        <v>51</v>
      </c>
      <c r="F7" s="9">
        <v>300</v>
      </c>
      <c r="G7" s="14">
        <v>40522</v>
      </c>
      <c r="H7" s="14"/>
      <c r="I7" s="26" t="s">
        <v>20</v>
      </c>
      <c r="J7" s="5"/>
      <c r="K7" s="5">
        <v>300</v>
      </c>
      <c r="L7" s="5"/>
      <c r="M7" s="5"/>
      <c r="N7" s="5"/>
      <c r="R7" s="43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" t="s">
        <v>46</v>
      </c>
      <c r="AK7" s="1" t="s">
        <v>47</v>
      </c>
    </row>
    <row r="8" spans="1:37" ht="43.5" customHeight="1">
      <c r="A8" s="22"/>
      <c r="B8" s="200"/>
      <c r="C8" s="55"/>
      <c r="D8" s="22"/>
      <c r="E8" s="19" t="s">
        <v>2</v>
      </c>
      <c r="F8" s="20">
        <f>F7-(SUM(K7:S7))</f>
        <v>0</v>
      </c>
      <c r="G8" s="33"/>
      <c r="H8" s="34"/>
      <c r="I8" s="21"/>
      <c r="J8" s="22"/>
      <c r="K8" s="22"/>
      <c r="L8" s="22"/>
      <c r="M8" s="22"/>
      <c r="N8" s="22"/>
      <c r="O8" s="22"/>
      <c r="P8" s="22"/>
      <c r="Q8" s="22"/>
      <c r="R8" s="44"/>
      <c r="U8" s="27" t="s">
        <v>10</v>
      </c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38"/>
    </row>
    <row r="9" spans="1:37" s="4" customFormat="1" ht="20.25" customHeight="1">
      <c r="A9" s="16"/>
      <c r="B9" s="200"/>
      <c r="C9" s="35"/>
      <c r="D9" s="35"/>
      <c r="E9" s="23"/>
      <c r="F9" s="16"/>
      <c r="G9" s="16"/>
      <c r="H9" s="17"/>
      <c r="I9" s="24"/>
      <c r="J9" s="16"/>
      <c r="K9" s="17">
        <v>40522</v>
      </c>
      <c r="L9" s="17"/>
      <c r="M9" s="17"/>
      <c r="N9" s="17"/>
      <c r="O9" s="17"/>
      <c r="P9" s="17"/>
      <c r="Q9" s="17"/>
      <c r="R9" s="45"/>
      <c r="S9" s="14"/>
      <c r="T9" s="14"/>
      <c r="V9" s="14"/>
      <c r="W9" s="14"/>
      <c r="X9" s="14"/>
      <c r="Y9" s="14"/>
      <c r="Z9" s="14"/>
      <c r="AA9" s="14"/>
      <c r="AB9" s="14"/>
      <c r="AC9" s="14"/>
    </row>
    <row r="10" spans="1:37" ht="20.25" customHeight="1">
      <c r="B10" s="200"/>
      <c r="E10" s="18" t="s">
        <v>52</v>
      </c>
      <c r="F10" s="9">
        <v>200</v>
      </c>
      <c r="G10" s="14">
        <v>40887</v>
      </c>
      <c r="H10" s="14"/>
      <c r="I10" s="26" t="s">
        <v>20</v>
      </c>
      <c r="J10" s="5"/>
      <c r="K10" s="5">
        <v>200</v>
      </c>
      <c r="L10" s="5"/>
      <c r="M10" s="5"/>
      <c r="N10" s="5"/>
      <c r="O10" s="5"/>
      <c r="P10" s="5"/>
      <c r="Q10" s="5"/>
      <c r="R10" s="46"/>
      <c r="S10" s="5"/>
      <c r="T10" s="5"/>
      <c r="U10" s="18" t="s">
        <v>16</v>
      </c>
      <c r="V10" s="5"/>
      <c r="W10" s="5"/>
      <c r="X10" s="1">
        <f>500+200</f>
        <v>700</v>
      </c>
      <c r="Y10" s="1">
        <v>0</v>
      </c>
      <c r="Z10" s="1">
        <f>250+360+540</f>
        <v>1150</v>
      </c>
      <c r="AA10" s="1">
        <v>360</v>
      </c>
      <c r="AJ10" s="60">
        <f>SUM(X10:AI10)</f>
        <v>2210</v>
      </c>
      <c r="AK10" s="60">
        <f>AVERAGE(X10:AI10)</f>
        <v>552.5</v>
      </c>
    </row>
    <row r="11" spans="1:37" ht="31.5" customHeight="1" thickBot="1">
      <c r="A11" s="22"/>
      <c r="B11" s="201"/>
      <c r="C11" s="32"/>
      <c r="D11" s="32"/>
      <c r="E11" s="19" t="s">
        <v>2</v>
      </c>
      <c r="F11" s="20">
        <f>F10-(SUM(K10:S10))</f>
        <v>0</v>
      </c>
      <c r="G11" s="33"/>
      <c r="H11" s="34"/>
      <c r="I11" s="21"/>
      <c r="J11" s="25"/>
      <c r="K11" s="25"/>
      <c r="L11" s="25"/>
      <c r="M11" s="22"/>
      <c r="N11" s="22"/>
      <c r="O11" s="22"/>
      <c r="P11" s="22"/>
      <c r="Q11" s="22"/>
      <c r="R11" s="44"/>
      <c r="U11" s="18" t="s">
        <v>18</v>
      </c>
      <c r="X11" s="1">
        <v>40</v>
      </c>
      <c r="Y11" s="1">
        <v>0</v>
      </c>
      <c r="Z11" s="1">
        <v>20</v>
      </c>
      <c r="AA11" s="1">
        <v>20</v>
      </c>
      <c r="AJ11" s="60">
        <f>SUM(X11:AI11)</f>
        <v>80</v>
      </c>
      <c r="AK11" s="60">
        <f>AVERAGE(X11:AI11)</f>
        <v>20</v>
      </c>
    </row>
    <row r="12" spans="1:37" s="4" customFormat="1" ht="20.25" customHeight="1">
      <c r="A12" s="16"/>
      <c r="B12" s="197" t="s">
        <v>50</v>
      </c>
      <c r="C12" s="56"/>
      <c r="D12" s="56"/>
      <c r="E12" s="57"/>
      <c r="F12" s="40"/>
      <c r="G12" s="40"/>
      <c r="H12" s="41"/>
      <c r="I12" s="58"/>
      <c r="J12" s="40"/>
      <c r="K12" s="14">
        <v>40602</v>
      </c>
      <c r="L12" s="41"/>
      <c r="M12" s="41"/>
      <c r="N12" s="41"/>
      <c r="O12" s="41"/>
      <c r="P12" s="41"/>
      <c r="Q12" s="41"/>
      <c r="R12" s="42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37" ht="20.25" customHeight="1">
      <c r="B13" s="198"/>
      <c r="C13" s="5"/>
      <c r="D13" s="5"/>
      <c r="E13" s="18" t="s">
        <v>53</v>
      </c>
      <c r="F13" s="9">
        <v>300</v>
      </c>
      <c r="G13" s="14">
        <v>40602</v>
      </c>
      <c r="H13" s="14">
        <v>40598</v>
      </c>
      <c r="I13" s="26" t="s">
        <v>20</v>
      </c>
      <c r="J13" s="5"/>
      <c r="K13" s="5">
        <v>300</v>
      </c>
      <c r="L13" s="5"/>
      <c r="M13" s="5"/>
      <c r="N13" s="5"/>
      <c r="O13" s="5"/>
      <c r="P13" s="5"/>
      <c r="Q13" s="5"/>
      <c r="R13" s="46"/>
      <c r="S13" s="5"/>
      <c r="T13" s="5"/>
      <c r="U13" s="5"/>
      <c r="V13" s="5"/>
      <c r="W13" s="5"/>
    </row>
    <row r="14" spans="1:37" ht="20.25" customHeight="1">
      <c r="A14" s="22"/>
      <c r="B14" s="198"/>
      <c r="C14" s="25"/>
      <c r="D14" s="25"/>
      <c r="E14" s="19" t="s">
        <v>2</v>
      </c>
      <c r="F14" s="20">
        <f>F13-(SUM(K13:S13))</f>
        <v>0</v>
      </c>
      <c r="G14" s="33"/>
      <c r="H14" s="34"/>
      <c r="I14" s="21"/>
      <c r="J14" s="25"/>
      <c r="K14" s="25"/>
      <c r="L14" s="25"/>
      <c r="M14" s="22"/>
      <c r="N14" s="22"/>
      <c r="O14" s="22"/>
      <c r="P14" s="22"/>
      <c r="Q14" s="22"/>
      <c r="R14" s="44"/>
    </row>
    <row r="15" spans="1:37" s="4" customFormat="1" ht="20.25" customHeight="1">
      <c r="A15" s="16"/>
      <c r="B15" s="198"/>
      <c r="C15" s="36"/>
      <c r="D15" s="36"/>
      <c r="E15" s="23"/>
      <c r="F15" s="16"/>
      <c r="G15" s="16"/>
      <c r="H15" s="17"/>
      <c r="I15" s="24"/>
      <c r="J15" s="16"/>
      <c r="K15" s="17"/>
      <c r="L15" s="17"/>
      <c r="M15" s="17"/>
      <c r="N15" s="17"/>
      <c r="O15" s="17"/>
      <c r="P15" s="17"/>
      <c r="Q15" s="17"/>
      <c r="R15" s="45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37" ht="20.25" customHeight="1">
      <c r="B16" s="198"/>
      <c r="C16" s="5"/>
      <c r="D16" s="5"/>
      <c r="E16" s="18" t="s">
        <v>54</v>
      </c>
      <c r="F16" s="9">
        <v>300</v>
      </c>
      <c r="G16" s="14">
        <v>40675</v>
      </c>
      <c r="H16" s="14"/>
      <c r="I16" s="31" t="s">
        <v>27</v>
      </c>
      <c r="J16" s="5"/>
      <c r="K16" s="5"/>
      <c r="L16" s="5"/>
      <c r="M16" s="5"/>
      <c r="N16" s="5"/>
      <c r="O16" s="5"/>
      <c r="P16" s="5"/>
      <c r="Q16" s="5"/>
      <c r="R16" s="46"/>
      <c r="S16" s="5"/>
      <c r="T16" s="5"/>
      <c r="U16" s="5"/>
      <c r="V16" s="5"/>
      <c r="W16" s="5"/>
    </row>
    <row r="17" spans="1:18" ht="20.25" customHeight="1" thickBot="1">
      <c r="A17" s="22"/>
      <c r="B17" s="198"/>
      <c r="C17" s="47"/>
      <c r="D17" s="47"/>
      <c r="E17" s="48" t="s">
        <v>2</v>
      </c>
      <c r="F17" s="49">
        <f>F16-(SUM(K16:S16))</f>
        <v>300</v>
      </c>
      <c r="G17" s="50"/>
      <c r="H17" s="51"/>
      <c r="I17" s="52"/>
      <c r="J17" s="47"/>
      <c r="K17" s="47"/>
      <c r="L17" s="47"/>
      <c r="M17" s="53"/>
      <c r="N17" s="53"/>
      <c r="O17" s="53"/>
      <c r="P17" s="53"/>
      <c r="Q17" s="53"/>
      <c r="R17" s="54"/>
    </row>
    <row r="18" spans="1:18" ht="20.25" customHeight="1">
      <c r="H18" s="15"/>
      <c r="I18" s="15"/>
    </row>
    <row r="19" spans="1:18" ht="20.25" customHeight="1">
      <c r="H19" s="15"/>
      <c r="I19" s="15"/>
    </row>
    <row r="20" spans="1:18" ht="20.25" customHeight="1">
      <c r="H20" s="15"/>
      <c r="I20" s="15"/>
    </row>
    <row r="21" spans="1:18">
      <c r="H21" s="15"/>
      <c r="I21" s="15"/>
    </row>
    <row r="22" spans="1:18">
      <c r="H22" s="15"/>
      <c r="I22" s="15"/>
    </row>
    <row r="23" spans="1:18">
      <c r="H23" s="15"/>
      <c r="I23" s="15"/>
    </row>
    <row r="24" spans="1:18">
      <c r="H24" s="15"/>
      <c r="I24" s="15"/>
    </row>
    <row r="25" spans="1:18">
      <c r="H25" s="15"/>
      <c r="I25" s="15"/>
    </row>
    <row r="26" spans="1:18">
      <c r="H26" s="15"/>
      <c r="I26" s="15"/>
    </row>
    <row r="27" spans="1:18">
      <c r="H27" s="14"/>
      <c r="I27" s="14"/>
    </row>
    <row r="28" spans="1:18">
      <c r="H28" s="14"/>
      <c r="I28" s="14"/>
    </row>
  </sheetData>
  <mergeCells count="14">
    <mergeCell ref="AI6:AI8"/>
    <mergeCell ref="B12:B17"/>
    <mergeCell ref="AC6:AC8"/>
    <mergeCell ref="AD6:AD8"/>
    <mergeCell ref="AE6:AE8"/>
    <mergeCell ref="AF6:AF8"/>
    <mergeCell ref="AG6:AG8"/>
    <mergeCell ref="AH6:AH8"/>
    <mergeCell ref="B6:B11"/>
    <mergeCell ref="X6:X8"/>
    <mergeCell ref="Y6:Y8"/>
    <mergeCell ref="Z6:Z8"/>
    <mergeCell ref="AA6:AA8"/>
    <mergeCell ref="AB6:AB8"/>
  </mergeCells>
  <pageMargins left="0.70866141732283472" right="0.70866141732283472" top="0.19" bottom="0.74803149606299213" header="0.21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FORMATO </vt:lpstr>
      <vt:lpstr>PORTADA </vt:lpstr>
      <vt:lpstr>Condumex</vt:lpstr>
      <vt:lpstr>SILVERPLASTIC </vt:lpstr>
      <vt:lpstr>'FORMATO '!Área_de_impresión</vt:lpstr>
      <vt:lpstr>'PORTADA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CARRETE</dc:creator>
  <cp:lastModifiedBy>Gabriela Duarte</cp:lastModifiedBy>
  <cp:lastPrinted>2014-07-24T15:12:53Z</cp:lastPrinted>
  <dcterms:created xsi:type="dcterms:W3CDTF">2010-10-13T23:20:48Z</dcterms:created>
  <dcterms:modified xsi:type="dcterms:W3CDTF">2025-08-11T21:15:08Z</dcterms:modified>
</cp:coreProperties>
</file>